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5" windowWidth="11340" windowHeight="6540" tabRatio="660"/>
  </bookViews>
  <sheets>
    <sheet name="Page1" sheetId="1" r:id="rId1"/>
    <sheet name="Page2" sheetId="5" r:id="rId2"/>
    <sheet name="Grass Lbs" sheetId="2" r:id="rId3"/>
    <sheet name="Grass %" sheetId="6" r:id="rId4"/>
    <sheet name="Forbs" sheetId="3" r:id="rId5"/>
  </sheets>
  <definedNames>
    <definedName name="_xlnm.Print_Area" localSheetId="4">Forbs!$A$1:$I$50</definedName>
    <definedName name="_xlnm.Print_Area" localSheetId="3">'Grass %'!$A$1:$O$51</definedName>
    <definedName name="_xlnm.Print_Area" localSheetId="2">'Grass Lbs'!$A$1:$O$43</definedName>
    <definedName name="_xlnm.Print_Area" localSheetId="0">Page1!$A$1:$H$59</definedName>
    <definedName name="_xlnm.Print_Area" localSheetId="1">Page2!$A$1:$I$52</definedName>
  </definedNames>
  <calcPr calcId="125725"/>
</workbook>
</file>

<file path=xl/calcChain.xml><?xml version="1.0" encoding="utf-8"?>
<calcChain xmlns="http://schemas.openxmlformats.org/spreadsheetml/2006/main">
  <c r="J19" i="6"/>
  <c r="K19"/>
  <c r="J22"/>
  <c r="K22"/>
  <c r="J21"/>
  <c r="K21"/>
  <c r="J18"/>
  <c r="K18"/>
  <c r="J8"/>
  <c r="K8"/>
  <c r="J9"/>
  <c r="K9"/>
  <c r="J16"/>
  <c r="K16"/>
  <c r="J10"/>
  <c r="K10"/>
  <c r="J14"/>
  <c r="K14"/>
  <c r="J11"/>
  <c r="K11"/>
  <c r="J12"/>
  <c r="K12"/>
  <c r="J13"/>
  <c r="K13"/>
  <c r="J15"/>
  <c r="K15"/>
  <c r="J17"/>
  <c r="K17"/>
  <c r="J20"/>
  <c r="K20"/>
  <c r="L22"/>
  <c r="L21"/>
  <c r="L16"/>
  <c r="L17"/>
  <c r="L18"/>
  <c r="L19"/>
  <c r="L20"/>
  <c r="L24"/>
  <c r="H25"/>
  <c r="M22"/>
  <c r="O22"/>
  <c r="M21"/>
  <c r="O21"/>
  <c r="M20"/>
  <c r="O20"/>
  <c r="M19"/>
  <c r="O19"/>
  <c r="M18"/>
  <c r="O18"/>
  <c r="M8"/>
  <c r="O8"/>
  <c r="M9"/>
  <c r="O9"/>
  <c r="M10"/>
  <c r="O10"/>
  <c r="M11"/>
  <c r="O11"/>
  <c r="M12"/>
  <c r="O12"/>
  <c r="M13"/>
  <c r="O13"/>
  <c r="M14"/>
  <c r="O14"/>
  <c r="M15"/>
  <c r="O15"/>
  <c r="M16"/>
  <c r="O16"/>
  <c r="M17"/>
  <c r="O17"/>
  <c r="L8"/>
  <c r="L9"/>
  <c r="L10"/>
  <c r="L11"/>
  <c r="L12"/>
  <c r="L13"/>
  <c r="L14"/>
  <c r="L15"/>
  <c r="L23"/>
  <c r="J23"/>
  <c r="M22" i="2"/>
  <c r="M8"/>
  <c r="M16"/>
  <c r="M9"/>
  <c r="M19"/>
  <c r="M10"/>
  <c r="M11"/>
  <c r="M23"/>
  <c r="M12"/>
  <c r="M13"/>
  <c r="M14"/>
  <c r="M15"/>
  <c r="M17"/>
  <c r="M18"/>
  <c r="M20"/>
  <c r="M21"/>
  <c r="J8"/>
  <c r="J23"/>
  <c r="J22"/>
  <c r="J16"/>
  <c r="J9"/>
  <c r="J19"/>
  <c r="J10"/>
  <c r="J11"/>
  <c r="J12"/>
  <c r="J13"/>
  <c r="J14"/>
  <c r="J15"/>
  <c r="J17"/>
  <c r="J18"/>
  <c r="J20"/>
  <c r="J21"/>
  <c r="K8"/>
  <c r="K23"/>
  <c r="K9"/>
  <c r="K10"/>
  <c r="K11"/>
  <c r="K12"/>
  <c r="K13"/>
  <c r="K14"/>
  <c r="K15"/>
  <c r="K16"/>
  <c r="K24"/>
  <c r="H25"/>
  <c r="K17"/>
  <c r="K18"/>
  <c r="K19"/>
  <c r="K20"/>
  <c r="K21"/>
  <c r="K22"/>
  <c r="I23"/>
  <c r="E31" i="3"/>
  <c r="F31"/>
  <c r="H31"/>
  <c r="E46"/>
  <c r="F46"/>
  <c r="H46"/>
  <c r="E45"/>
  <c r="F45"/>
  <c r="H45"/>
  <c r="E8"/>
  <c r="F8"/>
  <c r="E48"/>
  <c r="F48"/>
  <c r="H48"/>
  <c r="E42"/>
  <c r="E38"/>
  <c r="E34"/>
  <c r="E9"/>
  <c r="F9"/>
  <c r="H9"/>
  <c r="E10"/>
  <c r="E11"/>
  <c r="F11"/>
  <c r="H11"/>
  <c r="E12"/>
  <c r="E13"/>
  <c r="E14"/>
  <c r="E15"/>
  <c r="E16"/>
  <c r="E17"/>
  <c r="F17"/>
  <c r="H17"/>
  <c r="E18"/>
  <c r="E19"/>
  <c r="E20"/>
  <c r="E21"/>
  <c r="E22"/>
  <c r="E23"/>
  <c r="E24"/>
  <c r="E25"/>
  <c r="E26"/>
  <c r="E27"/>
  <c r="E28"/>
  <c r="E29"/>
  <c r="E30"/>
  <c r="E32"/>
  <c r="E33"/>
  <c r="E35"/>
  <c r="F35"/>
  <c r="H35"/>
  <c r="E36"/>
  <c r="E37"/>
  <c r="F37"/>
  <c r="H37"/>
  <c r="E39"/>
  <c r="E40"/>
  <c r="E41"/>
  <c r="E43"/>
  <c r="F43"/>
  <c r="H43"/>
  <c r="E44"/>
  <c r="E47"/>
  <c r="F47"/>
  <c r="H47"/>
  <c r="F13"/>
  <c r="F16"/>
  <c r="F19"/>
  <c r="F10"/>
  <c r="H10"/>
  <c r="F12"/>
  <c r="F14"/>
  <c r="F15"/>
  <c r="H15"/>
  <c r="F18"/>
  <c r="F20"/>
  <c r="F21"/>
  <c r="H21"/>
  <c r="F22"/>
  <c r="F23"/>
  <c r="H23"/>
  <c r="F24"/>
  <c r="F25"/>
  <c r="F26"/>
  <c r="F27"/>
  <c r="H27"/>
  <c r="F28"/>
  <c r="F29"/>
  <c r="H29"/>
  <c r="F30"/>
  <c r="F32"/>
  <c r="F33"/>
  <c r="F34"/>
  <c r="H34"/>
  <c r="F36"/>
  <c r="H36"/>
  <c r="F38"/>
  <c r="F39"/>
  <c r="F40"/>
  <c r="H40"/>
  <c r="F41"/>
  <c r="F42"/>
  <c r="H42"/>
  <c r="F44"/>
  <c r="H13"/>
  <c r="H16"/>
  <c r="H19"/>
  <c r="H22"/>
  <c r="H25"/>
  <c r="H28"/>
  <c r="H32"/>
  <c r="H38"/>
  <c r="H41"/>
  <c r="H44"/>
  <c r="H12"/>
  <c r="H18"/>
  <c r="H24"/>
  <c r="H30"/>
  <c r="H14"/>
  <c r="H20"/>
  <c r="H26"/>
  <c r="H33"/>
  <c r="H39"/>
  <c r="K23" i="6"/>
  <c r="H8" i="3"/>
  <c r="H50"/>
  <c r="F49"/>
  <c r="O23" i="6"/>
  <c r="E49" i="3"/>
  <c r="M23" i="6"/>
</calcChain>
</file>

<file path=xl/sharedStrings.xml><?xml version="1.0" encoding="utf-8"?>
<sst xmlns="http://schemas.openxmlformats.org/spreadsheetml/2006/main" count="365" uniqueCount="133">
  <si>
    <t>ACRES TO BE SEEDED</t>
  </si>
  <si>
    <t>pH</t>
  </si>
  <si>
    <t>Wet</t>
  </si>
  <si>
    <t>Drought</t>
  </si>
  <si>
    <t>Flood</t>
  </si>
  <si>
    <t>TOTAL</t>
  </si>
  <si>
    <t>COST</t>
  </si>
  <si>
    <t>Range</t>
  </si>
  <si>
    <t>PLS/AC</t>
  </si>
  <si>
    <t>LB/PLS</t>
  </si>
  <si>
    <t>Big Bluestem</t>
  </si>
  <si>
    <t>&gt;5.5</t>
  </si>
  <si>
    <t>Yes</t>
  </si>
  <si>
    <t>Moderate</t>
  </si>
  <si>
    <t>Good</t>
  </si>
  <si>
    <t>Indiangrass</t>
  </si>
  <si>
    <t>No</t>
  </si>
  <si>
    <t>Green Needlegrass</t>
  </si>
  <si>
    <t>Fair</t>
  </si>
  <si>
    <t>Little Bluestem</t>
  </si>
  <si>
    <t>Poor</t>
  </si>
  <si>
    <t>Sideoats Grama</t>
  </si>
  <si>
    <t>Prairie Sandreed</t>
  </si>
  <si>
    <t>Excellent</t>
  </si>
  <si>
    <t>&gt;5.0</t>
  </si>
  <si>
    <t>Canada Wildrye</t>
  </si>
  <si>
    <t>Slender Wheatgrass</t>
  </si>
  <si>
    <t>Western Wheatgrass</t>
  </si>
  <si>
    <t>&gt;6.5</t>
  </si>
  <si>
    <t>Blue Grama</t>
  </si>
  <si>
    <t>Switchgrass</t>
  </si>
  <si>
    <t>Canada Bluejoint</t>
  </si>
  <si>
    <t>Prairie Cordgrass</t>
  </si>
  <si>
    <t>1/  Wet soils are those classified as somewhat poorly drained to poorly drained.</t>
  </si>
  <si>
    <t>2/  Drougthy soils are those classified as excessively drained.</t>
  </si>
  <si>
    <t>SEEDING DATE</t>
  </si>
  <si>
    <t>SEEDBED PREPARATION AND SEEDING METHOD</t>
  </si>
  <si>
    <t xml:space="preserve">DRY </t>
  </si>
  <si>
    <t>Dotted Blazingstar</t>
  </si>
  <si>
    <t>Silky Aster</t>
  </si>
  <si>
    <t>Purple Coneflower</t>
  </si>
  <si>
    <t>Showy Penstemon</t>
  </si>
  <si>
    <t>Bush Clover</t>
  </si>
  <si>
    <t>DRY to MESIC</t>
  </si>
  <si>
    <t>Leadplant</t>
  </si>
  <si>
    <t>Butterfly Weed</t>
  </si>
  <si>
    <t>Smooth Aster</t>
  </si>
  <si>
    <t>Heath Aster</t>
  </si>
  <si>
    <t>Stiff Tickseed</t>
  </si>
  <si>
    <t>Showy Goldenrod</t>
  </si>
  <si>
    <t>Rough Blazingstar</t>
  </si>
  <si>
    <t xml:space="preserve">Compass Plant </t>
  </si>
  <si>
    <t>Hoary Vervain</t>
  </si>
  <si>
    <t>Prairie Smoke</t>
  </si>
  <si>
    <t>MESIC to WET</t>
  </si>
  <si>
    <t>Rattlesnake Master</t>
  </si>
  <si>
    <t>Giant Sunflower</t>
  </si>
  <si>
    <t>Common Ox-eye</t>
  </si>
  <si>
    <t>Tall Blazingstar</t>
  </si>
  <si>
    <t>Yellow Coneflower</t>
  </si>
  <si>
    <t>Golden Alexanders</t>
  </si>
  <si>
    <t>Canada Tick Trefoil</t>
  </si>
  <si>
    <t>Wild Bergamot</t>
  </si>
  <si>
    <t>WET</t>
  </si>
  <si>
    <t xml:space="preserve">Swamp Milkweed  </t>
  </si>
  <si>
    <t>Panicled Aster</t>
  </si>
  <si>
    <t>Boneset</t>
  </si>
  <si>
    <t>New England Aster</t>
  </si>
  <si>
    <t>Joe-pye Weed</t>
  </si>
  <si>
    <t>Blue Vervain</t>
  </si>
  <si>
    <t>DRY to WET</t>
  </si>
  <si>
    <t>Yarrow</t>
  </si>
  <si>
    <t>Maximillian Sunflower</t>
  </si>
  <si>
    <t>Black-eyed Susan</t>
  </si>
  <si>
    <t>Stiff Goldenrod</t>
  </si>
  <si>
    <t>Purple Prairie Clover</t>
  </si>
  <si>
    <t>SPECIES</t>
  </si>
  <si>
    <t>MOISTURE</t>
  </si>
  <si>
    <t>SEEDING RATE</t>
  </si>
  <si>
    <t>OTHER</t>
  </si>
  <si>
    <t>Forb seed cost estimate</t>
  </si>
  <si>
    <t>The following list identifies native forbs and wildflowers beneficial to upland wildlife</t>
  </si>
  <si>
    <t>PLS oz./ac</t>
  </si>
  <si>
    <t>PLS oz.</t>
  </si>
  <si>
    <t>Acres to seed</t>
  </si>
  <si>
    <t># OF</t>
  </si>
  <si>
    <t>UNITS</t>
  </si>
  <si>
    <t xml:space="preserve">The list is not inclusive and identifies those species which are readily available. </t>
  </si>
  <si>
    <t>Additional recommendations may be developed with assistance from NRCS or qualified</t>
  </si>
  <si>
    <t>technical service provider.</t>
  </si>
  <si>
    <t>SEEDING PLAN - BY PERCENT OF MIX</t>
  </si>
  <si>
    <t>FIELD(S) #</t>
  </si>
  <si>
    <t>PLANNED %</t>
  </si>
  <si>
    <t xml:space="preserve">FULL </t>
  </si>
  <si>
    <t>SEEDS/</t>
  </si>
  <si>
    <t xml:space="preserve">PLANNED </t>
  </si>
  <si>
    <t xml:space="preserve">TOTAL </t>
  </si>
  <si>
    <r>
      <t>4</t>
    </r>
    <r>
      <rPr>
        <b/>
        <sz val="10"/>
        <color indexed="10"/>
        <rFont val="Arial"/>
        <family val="2"/>
      </rPr>
      <t>/</t>
    </r>
    <r>
      <rPr>
        <b/>
        <sz val="10"/>
        <rFont val="Arial"/>
        <family val="2"/>
      </rPr>
      <t xml:space="preserve"> ACTUAL</t>
    </r>
  </si>
  <si>
    <t>GRASS</t>
  </si>
  <si>
    <r>
      <t>Soils</t>
    </r>
    <r>
      <rPr>
        <b/>
        <u/>
        <sz val="10"/>
        <color indexed="10"/>
        <rFont val="Arial"/>
        <family val="2"/>
      </rPr>
      <t>1</t>
    </r>
    <r>
      <rPr>
        <b/>
        <sz val="10"/>
        <color indexed="10"/>
        <rFont val="Arial"/>
        <family val="2"/>
      </rPr>
      <t>/</t>
    </r>
  </si>
  <si>
    <r>
      <t>Tolerant</t>
    </r>
    <r>
      <rPr>
        <b/>
        <u/>
        <sz val="10"/>
        <color indexed="10"/>
        <rFont val="Arial"/>
        <family val="2"/>
      </rPr>
      <t>2</t>
    </r>
    <r>
      <rPr>
        <b/>
        <sz val="10"/>
        <color indexed="10"/>
        <rFont val="Arial"/>
        <family val="2"/>
      </rPr>
      <t>/</t>
    </r>
  </si>
  <si>
    <t>Tolerant</t>
  </si>
  <si>
    <t>OF MIX BY</t>
  </si>
  <si>
    <t>RATE</t>
  </si>
  <si>
    <t>SQ. FOOT</t>
  </si>
  <si>
    <t xml:space="preserve">% OF </t>
  </si>
  <si>
    <t>% BY SEEDS</t>
  </si>
  <si>
    <t>POUNDS</t>
  </si>
  <si>
    <t>SEEDS/SQ FT</t>
  </si>
  <si>
    <t>PLS/AC.</t>
  </si>
  <si>
    <r>
      <t>MIX</t>
    </r>
    <r>
      <rPr>
        <b/>
        <u/>
        <sz val="10"/>
        <color indexed="10"/>
        <rFont val="Arial"/>
        <family val="2"/>
      </rPr>
      <t xml:space="preserve"> 3</t>
    </r>
    <r>
      <rPr>
        <b/>
        <sz val="10"/>
        <color indexed="10"/>
        <rFont val="Arial"/>
        <family val="2"/>
      </rPr>
      <t>/</t>
    </r>
  </si>
  <si>
    <t xml:space="preserve"> FOOT</t>
  </si>
  <si>
    <t>SQ./FT</t>
  </si>
  <si>
    <t>PLS</t>
  </si>
  <si>
    <t xml:space="preserve"> EST</t>
  </si>
  <si>
    <t>0 to 50</t>
  </si>
  <si>
    <t>0 to 30</t>
  </si>
  <si>
    <t>0 to 20</t>
  </si>
  <si>
    <t>0 to 5</t>
  </si>
  <si>
    <t>0 to 10</t>
  </si>
  <si>
    <t>Min. 8 lbs/ac</t>
  </si>
  <si>
    <r>
      <t>3</t>
    </r>
    <r>
      <rPr>
        <sz val="11"/>
        <rFont val="Arial"/>
        <family val="2"/>
      </rPr>
      <t>/  No more than 20% of the grass component will be comprised of cool season species based on seeds per square foot.</t>
    </r>
  </si>
  <si>
    <r>
      <t>4</t>
    </r>
    <r>
      <rPr>
        <sz val="11"/>
        <rFont val="Arial"/>
        <family val="2"/>
      </rPr>
      <t xml:space="preserve">/  Actual seeds/sq. ft shall be within the specified planned range. </t>
    </r>
  </si>
  <si>
    <t>MAY 15 - JUNE 30</t>
  </si>
  <si>
    <t>FALL DORMANT AFTER NOVEMBER 1</t>
  </si>
  <si>
    <t>SEEDING PLAN - BY POUNDS IN MIX</t>
  </si>
  <si>
    <t>LBS/AC</t>
  </si>
  <si>
    <r>
      <t xml:space="preserve"> 3</t>
    </r>
    <r>
      <rPr>
        <b/>
        <sz val="10"/>
        <color indexed="10"/>
        <rFont val="Arial"/>
        <family val="2"/>
      </rPr>
      <t>/</t>
    </r>
  </si>
  <si>
    <t>Virginia Wildrye</t>
  </si>
  <si>
    <t>Kalms Brome</t>
  </si>
  <si>
    <t>Partridge Pea</t>
  </si>
  <si>
    <t>Illinois Bundleflower</t>
  </si>
  <si>
    <t>Minimum 4.0 - 8.0 oz. PLS/ac required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</si>
</sst>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"/>
  </numFmts>
  <fonts count="19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color indexed="9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Alignmen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Border="1"/>
    <xf numFmtId="164" fontId="6" fillId="0" borderId="1" xfId="0" applyNumberFormat="1" applyFont="1" applyBorder="1" applyAlignment="1"/>
    <xf numFmtId="0" fontId="6" fillId="0" borderId="0" xfId="0" applyFont="1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3" xfId="0" applyNumberFormat="1" applyFont="1" applyBorder="1"/>
    <xf numFmtId="165" fontId="1" fillId="0" borderId="1" xfId="0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7" fillId="3" borderId="0" xfId="0" applyFont="1" applyFill="1" applyAlignment="1">
      <alignment horizontal="center" vertical="top"/>
    </xf>
    <xf numFmtId="0" fontId="10" fillId="0" borderId="0" xfId="0" applyFont="1"/>
    <xf numFmtId="0" fontId="11" fillId="0" borderId="0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" fillId="0" borderId="0" xfId="0" applyFont="1" applyFill="1"/>
    <xf numFmtId="0" fontId="2" fillId="0" borderId="0" xfId="0" applyFont="1" applyBorder="1" applyAlignment="1">
      <alignment horizontal="left" vertical="top"/>
    </xf>
    <xf numFmtId="165" fontId="2" fillId="2" borderId="3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5" xfId="0" applyFont="1" applyFill="1" applyBorder="1" applyAlignment="1" applyProtection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4" borderId="5" xfId="0" applyFont="1" applyFill="1" applyBorder="1" applyAlignment="1" applyProtection="1">
      <alignment horizontal="center"/>
    </xf>
    <xf numFmtId="0" fontId="13" fillId="0" borderId="8" xfId="0" applyFont="1" applyFill="1" applyBorder="1" applyAlignment="1">
      <alignment horizontal="center"/>
    </xf>
    <xf numFmtId="0" fontId="5" fillId="0" borderId="8" xfId="0" applyFont="1" applyFill="1" applyBorder="1" applyAlignment="1" applyProtection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6" fillId="0" borderId="12" xfId="0" applyFont="1" applyFill="1" applyBorder="1"/>
    <xf numFmtId="0" fontId="5" fillId="0" borderId="13" xfId="0" applyFont="1" applyFill="1" applyBorder="1" applyAlignment="1" applyProtection="1">
      <alignment horizontal="center"/>
    </xf>
    <xf numFmtId="0" fontId="5" fillId="0" borderId="14" xfId="0" applyFont="1" applyFill="1" applyBorder="1" applyAlignment="1">
      <alignment horizontal="center"/>
    </xf>
    <xf numFmtId="0" fontId="15" fillId="4" borderId="12" xfId="0" applyFont="1" applyFill="1" applyBorder="1" applyAlignment="1" applyProtection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12" xfId="0" applyFont="1" applyBorder="1" applyAlignment="1">
      <alignment horizontal="center"/>
    </xf>
    <xf numFmtId="0" fontId="6" fillId="0" borderId="1" xfId="0" applyFont="1" applyBorder="1" applyProtection="1"/>
    <xf numFmtId="0" fontId="6" fillId="0" borderId="2" xfId="0" applyFont="1" applyBorder="1" applyAlignment="1" applyProtection="1">
      <alignment horizontal="center"/>
    </xf>
    <xf numFmtId="165" fontId="5" fillId="4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Border="1" applyAlignment="1" applyProtection="1">
      <alignment horizontal="center"/>
    </xf>
    <xf numFmtId="2" fontId="6" fillId="0" borderId="16" xfId="0" applyNumberFormat="1" applyFont="1" applyBorder="1" applyAlignment="1" applyProtection="1">
      <alignment horizontal="center"/>
    </xf>
    <xf numFmtId="164" fontId="6" fillId="0" borderId="16" xfId="0" applyNumberFormat="1" applyFont="1" applyBorder="1" applyAlignment="1" applyProtection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</xf>
    <xf numFmtId="0" fontId="6" fillId="5" borderId="1" xfId="0" applyFont="1" applyFill="1" applyBorder="1" applyProtection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</xf>
    <xf numFmtId="2" fontId="6" fillId="5" borderId="1" xfId="0" applyNumberFormat="1" applyFont="1" applyFill="1" applyBorder="1" applyAlignment="1" applyProtection="1">
      <alignment horizontal="center"/>
    </xf>
    <xf numFmtId="0" fontId="6" fillId="5" borderId="17" xfId="0" applyFont="1" applyFill="1" applyBorder="1" applyAlignment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6" fillId="0" borderId="0" xfId="0" applyNumberFormat="1" applyFont="1" applyBorder="1" applyAlignment="1" applyProtection="1">
      <alignment horizontal="center"/>
    </xf>
    <xf numFmtId="164" fontId="5" fillId="0" borderId="12" xfId="0" applyNumberFormat="1" applyFont="1" applyBorder="1" applyAlignment="1">
      <alignment horizontal="center"/>
    </xf>
    <xf numFmtId="165" fontId="6" fillId="0" borderId="0" xfId="0" applyNumberFormat="1" applyFont="1"/>
    <xf numFmtId="165" fontId="16" fillId="0" borderId="0" xfId="0" applyNumberFormat="1" applyFont="1" applyFill="1"/>
    <xf numFmtId="0" fontId="14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0" fontId="13" fillId="4" borderId="12" xfId="0" applyFont="1" applyFill="1" applyBorder="1" applyAlignment="1" applyProtection="1">
      <alignment horizontal="center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165" fontId="16" fillId="0" borderId="0" xfId="0" applyNumberFormat="1" applyFont="1"/>
    <xf numFmtId="0" fontId="1" fillId="0" borderId="0" xfId="0" applyFont="1" applyBorder="1" applyAlignment="1">
      <alignment vertical="top"/>
    </xf>
    <xf numFmtId="0" fontId="0" fillId="0" borderId="0" xfId="0" applyBorder="1" applyAlignment="1"/>
    <xf numFmtId="0" fontId="1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/>
    <xf numFmtId="0" fontId="0" fillId="6" borderId="0" xfId="0" applyFill="1"/>
    <xf numFmtId="0" fontId="6" fillId="5" borderId="18" xfId="0" applyFont="1" applyFill="1" applyBorder="1" applyProtection="1"/>
    <xf numFmtId="0" fontId="6" fillId="0" borderId="0" xfId="0" applyFont="1" applyFill="1" applyProtection="1"/>
    <xf numFmtId="0" fontId="6" fillId="5" borderId="18" xfId="0" applyFont="1" applyFill="1" applyBorder="1" applyAlignment="1">
      <alignment horizontal="center"/>
    </xf>
    <xf numFmtId="0" fontId="6" fillId="5" borderId="18" xfId="0" applyFont="1" applyFill="1" applyBorder="1" applyAlignment="1" applyProtection="1">
      <alignment horizontal="center"/>
    </xf>
    <xf numFmtId="2" fontId="5" fillId="4" borderId="18" xfId="0" applyNumberFormat="1" applyFont="1" applyFill="1" applyBorder="1" applyAlignment="1" applyProtection="1">
      <alignment horizontal="center"/>
      <protection locked="0"/>
    </xf>
    <xf numFmtId="2" fontId="6" fillId="0" borderId="18" xfId="0" applyNumberFormat="1" applyFont="1" applyBorder="1" applyAlignment="1" applyProtection="1">
      <alignment horizontal="center"/>
    </xf>
    <xf numFmtId="2" fontId="6" fillId="5" borderId="18" xfId="0" applyNumberFormat="1" applyFont="1" applyFill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164" fontId="6" fillId="0" borderId="18" xfId="0" applyNumberFormat="1" applyFont="1" applyBorder="1" applyAlignment="1">
      <alignment horizontal="center"/>
    </xf>
    <xf numFmtId="165" fontId="6" fillId="0" borderId="20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</xf>
    <xf numFmtId="165" fontId="5" fillId="4" borderId="1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/>
    <xf numFmtId="0" fontId="17" fillId="5" borderId="0" xfId="0" applyFont="1" applyFill="1" applyAlignment="1">
      <alignment horizontal="left" vertical="top" wrapText="1"/>
    </xf>
    <xf numFmtId="0" fontId="17" fillId="0" borderId="0" xfId="0" applyFont="1" applyAlignment="1"/>
    <xf numFmtId="0" fontId="18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10" xfId="0" applyBorder="1" applyAlignment="1"/>
    <xf numFmtId="0" fontId="2" fillId="0" borderId="24" xfId="0" applyFont="1" applyBorder="1" applyAlignment="1">
      <alignment horizontal="left"/>
    </xf>
    <xf numFmtId="0" fontId="2" fillId="0" borderId="0" xfId="0" applyFont="1" applyAlignment="1"/>
    <xf numFmtId="0" fontId="2" fillId="0" borderId="10" xfId="0" applyFont="1" applyBorder="1" applyAlignment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3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4.doc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9"/>
  </sheetPr>
  <dimension ref="E14:J143"/>
  <sheetViews>
    <sheetView tabSelected="1" zoomScaleNormal="100" zoomScaleSheetLayoutView="100" workbookViewId="0">
      <selection activeCell="J48" sqref="J48"/>
    </sheetView>
  </sheetViews>
  <sheetFormatPr defaultRowHeight="12.75"/>
  <cols>
    <col min="1" max="1" width="20.7109375" customWidth="1"/>
    <col min="5" max="5" width="15.140625" customWidth="1"/>
    <col min="6" max="6" width="13.140625" customWidth="1"/>
    <col min="8" max="8" width="11.140625" customWidth="1"/>
    <col min="10" max="10" width="11.5703125" customWidth="1"/>
  </cols>
  <sheetData>
    <row r="14" spans="5:5" ht="14.25">
      <c r="E14" s="31"/>
    </row>
    <row r="27" spans="10:10">
      <c r="J27" s="105"/>
    </row>
    <row r="142" s="9" customFormat="1" ht="15"/>
    <row r="143" s="10" customFormat="1"/>
  </sheetData>
  <sheetProtection selectLockedCells="1" selectUnlockedCells="1"/>
  <phoneticPr fontId="0" type="noConversion"/>
  <printOptions horizontalCentered="1" verticalCentered="1"/>
  <pageMargins left="0.47" right="0.52" top="0.25" bottom="0.2" header="0.26" footer="0.2"/>
  <pageSetup scale="95" orientation="portrait" r:id="rId1"/>
  <headerFooter alignWithMargins="0"/>
  <legacyDrawing r:id="rId2"/>
  <oleObjects>
    <oleObject progId="Document" shapeId="105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9"/>
  </sheetPr>
  <dimension ref="J22"/>
  <sheetViews>
    <sheetView zoomScaleNormal="100" zoomScaleSheetLayoutView="100" workbookViewId="0">
      <selection activeCell="L14" sqref="L14"/>
    </sheetView>
  </sheetViews>
  <sheetFormatPr defaultRowHeight="12.75"/>
  <cols>
    <col min="9" max="9" width="17.5703125" customWidth="1"/>
  </cols>
  <sheetData>
    <row r="22" spans="10:10">
      <c r="J22" s="105"/>
    </row>
  </sheetData>
  <sheetProtection password="CDE9" sheet="1" objects="1" scenarios="1" selectLockedCells="1" selectUnlockedCells="1"/>
  <phoneticPr fontId="9" type="noConversion"/>
  <pageMargins left="0.49" right="0.59" top="0.39" bottom="0.5" header="0.5" footer="0.5"/>
  <pageSetup orientation="portrait" r:id="rId1"/>
  <headerFooter alignWithMargins="0"/>
  <legacyDrawing r:id="rId2"/>
  <oleObjects>
    <oleObject progId="Document" shapeId="4102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indexed="9"/>
  </sheetPr>
  <dimension ref="A1:N43"/>
  <sheetViews>
    <sheetView view="pageBreakPreview" zoomScale="80" zoomScaleNormal="100" zoomScaleSheetLayoutView="80" workbookViewId="0">
      <selection activeCell="S34" sqref="S34"/>
    </sheetView>
  </sheetViews>
  <sheetFormatPr defaultRowHeight="12.75"/>
  <cols>
    <col min="1" max="1" width="18.85546875" bestFit="1" customWidth="1"/>
    <col min="2" max="2" width="6.85546875" bestFit="1" customWidth="1"/>
    <col min="3" max="3" width="7" bestFit="1" customWidth="1"/>
    <col min="4" max="4" width="10.140625" bestFit="1" customWidth="1"/>
    <col min="5" max="5" width="8.7109375" bestFit="1" customWidth="1"/>
    <col min="6" max="6" width="13.42578125" bestFit="1" customWidth="1"/>
    <col min="7" max="7" width="8.5703125" bestFit="1" customWidth="1"/>
    <col min="8" max="8" width="11.85546875" bestFit="1" customWidth="1"/>
    <col min="9" max="9" width="10.42578125" bestFit="1" customWidth="1"/>
    <col min="10" max="10" width="7.85546875" bestFit="1" customWidth="1"/>
    <col min="11" max="11" width="12.28515625" bestFit="1" customWidth="1"/>
    <col min="12" max="12" width="7.85546875" bestFit="1" customWidth="1"/>
    <col min="13" max="13" width="8.28515625" bestFit="1" customWidth="1"/>
  </cols>
  <sheetData>
    <row r="1" spans="1:13" s="35" customFormat="1" ht="18">
      <c r="A1" s="128" t="s">
        <v>125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34"/>
    </row>
    <row r="2" spans="1:13" s="38" customFormat="1" ht="15.75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3" s="3" customFormat="1" ht="15.75" thickBot="1">
      <c r="A3" s="39" t="s">
        <v>91</v>
      </c>
      <c r="B3" s="129"/>
      <c r="C3" s="130"/>
      <c r="D3" s="131"/>
      <c r="E3" s="33"/>
      <c r="F3" s="33"/>
      <c r="G3" s="33"/>
      <c r="H3" s="33"/>
      <c r="I3" s="132" t="s">
        <v>0</v>
      </c>
      <c r="J3" s="132"/>
      <c r="K3" s="133"/>
      <c r="L3" s="40">
        <v>0</v>
      </c>
      <c r="M3" s="41"/>
    </row>
    <row r="4" spans="1:13" s="3" customFormat="1" ht="15.75" thickBot="1">
      <c r="A4" s="39"/>
      <c r="B4" s="33"/>
      <c r="C4" s="6"/>
      <c r="D4" s="6"/>
      <c r="E4" s="33"/>
      <c r="F4" s="33"/>
      <c r="G4" s="33"/>
      <c r="H4" s="33"/>
      <c r="I4" s="33"/>
      <c r="J4" s="33"/>
      <c r="K4" s="33"/>
      <c r="L4" s="33"/>
      <c r="M4" s="41"/>
    </row>
    <row r="5" spans="1:13" s="10" customFormat="1">
      <c r="A5" s="42" t="s">
        <v>76</v>
      </c>
      <c r="B5" s="43" t="s">
        <v>1</v>
      </c>
      <c r="C5" s="43" t="s">
        <v>2</v>
      </c>
      <c r="D5" s="43" t="s">
        <v>3</v>
      </c>
      <c r="E5" s="44" t="s">
        <v>4</v>
      </c>
      <c r="F5" s="45" t="s">
        <v>92</v>
      </c>
      <c r="G5" s="42" t="s">
        <v>93</v>
      </c>
      <c r="H5" s="46" t="s">
        <v>94</v>
      </c>
      <c r="I5" s="47" t="s">
        <v>95</v>
      </c>
      <c r="J5" s="42" t="s">
        <v>96</v>
      </c>
      <c r="K5" s="48" t="s">
        <v>97</v>
      </c>
      <c r="L5" s="50" t="s">
        <v>6</v>
      </c>
      <c r="M5" s="51" t="s">
        <v>98</v>
      </c>
    </row>
    <row r="6" spans="1:13" s="10" customFormat="1">
      <c r="A6" s="52"/>
      <c r="B6" s="53" t="s">
        <v>7</v>
      </c>
      <c r="C6" s="53" t="s">
        <v>99</v>
      </c>
      <c r="D6" s="53" t="s">
        <v>100</v>
      </c>
      <c r="E6" s="54" t="s">
        <v>101</v>
      </c>
      <c r="F6" s="55" t="s">
        <v>102</v>
      </c>
      <c r="G6" s="53" t="s">
        <v>103</v>
      </c>
      <c r="H6" s="56" t="s">
        <v>104</v>
      </c>
      <c r="I6" s="57" t="s">
        <v>126</v>
      </c>
      <c r="J6" s="58" t="s">
        <v>94</v>
      </c>
      <c r="K6" s="59" t="s">
        <v>106</v>
      </c>
      <c r="L6" s="60" t="s">
        <v>9</v>
      </c>
      <c r="M6" s="53" t="s">
        <v>6</v>
      </c>
    </row>
    <row r="7" spans="1:13" s="10" customFormat="1" ht="13.5" thickBot="1">
      <c r="A7" s="61"/>
      <c r="B7" s="62"/>
      <c r="C7" s="61"/>
      <c r="D7" s="61"/>
      <c r="E7" s="63"/>
      <c r="F7" s="64" t="s">
        <v>108</v>
      </c>
      <c r="G7" s="61" t="s">
        <v>109</v>
      </c>
      <c r="H7" s="63"/>
      <c r="I7" s="95" t="s">
        <v>127</v>
      </c>
      <c r="J7" s="61" t="s">
        <v>111</v>
      </c>
      <c r="K7" s="67" t="s">
        <v>112</v>
      </c>
      <c r="L7" s="68"/>
      <c r="M7" s="69" t="s">
        <v>114</v>
      </c>
    </row>
    <row r="8" spans="1:13" s="10" customFormat="1">
      <c r="A8" s="70" t="s">
        <v>15</v>
      </c>
      <c r="B8" s="16" t="s">
        <v>11</v>
      </c>
      <c r="C8" s="16" t="s">
        <v>16</v>
      </c>
      <c r="D8" s="16" t="s">
        <v>13</v>
      </c>
      <c r="E8" s="16" t="s">
        <v>13</v>
      </c>
      <c r="F8" s="16" t="s">
        <v>115</v>
      </c>
      <c r="G8" s="71">
        <v>8</v>
      </c>
      <c r="H8" s="16">
        <v>4</v>
      </c>
      <c r="I8" s="96">
        <v>0</v>
      </c>
      <c r="J8" s="73">
        <f>PRODUCT(H8,I8)</f>
        <v>0</v>
      </c>
      <c r="K8" s="73">
        <f>IF(I8=0,0,PRODUCT(J8/J23,100))</f>
        <v>0</v>
      </c>
      <c r="L8" s="75">
        <v>0</v>
      </c>
      <c r="M8" s="25">
        <f>PRODUCT(I8,L8)*L3</f>
        <v>0</v>
      </c>
    </row>
    <row r="9" spans="1:13" s="10" customFormat="1">
      <c r="A9" s="70" t="s">
        <v>10</v>
      </c>
      <c r="B9" s="16" t="s">
        <v>11</v>
      </c>
      <c r="C9" s="16" t="s">
        <v>12</v>
      </c>
      <c r="D9" s="16" t="s">
        <v>13</v>
      </c>
      <c r="E9" s="16" t="s">
        <v>14</v>
      </c>
      <c r="F9" s="76" t="s">
        <v>115</v>
      </c>
      <c r="G9" s="77">
        <v>8</v>
      </c>
      <c r="H9" s="16">
        <v>3.8</v>
      </c>
      <c r="I9" s="96">
        <v>0</v>
      </c>
      <c r="J9" s="73">
        <f t="shared" ref="J9:J22" si="0">PRODUCT(H9,I9)</f>
        <v>0</v>
      </c>
      <c r="K9" s="73">
        <f>IF(I9=0,0,PRODUCT(J9/J23,100))</f>
        <v>0</v>
      </c>
      <c r="L9" s="75">
        <v>0</v>
      </c>
      <c r="M9" s="25">
        <f>PRODUCT(I9,L9)*L3</f>
        <v>0</v>
      </c>
    </row>
    <row r="10" spans="1:13" s="10" customFormat="1">
      <c r="A10" s="70" t="s">
        <v>21</v>
      </c>
      <c r="B10" s="16" t="s">
        <v>11</v>
      </c>
      <c r="C10" s="16" t="s">
        <v>16</v>
      </c>
      <c r="D10" s="16" t="s">
        <v>14</v>
      </c>
      <c r="E10" s="16" t="s">
        <v>20</v>
      </c>
      <c r="F10" s="16" t="s">
        <v>116</v>
      </c>
      <c r="G10" s="77">
        <v>8</v>
      </c>
      <c r="H10" s="16">
        <v>4.4000000000000004</v>
      </c>
      <c r="I10" s="96">
        <v>0</v>
      </c>
      <c r="J10" s="73">
        <f t="shared" si="0"/>
        <v>0</v>
      </c>
      <c r="K10" s="73">
        <f>IF(I10=0,0,PRODUCT(J10/J23,100))</f>
        <v>0</v>
      </c>
      <c r="L10" s="75">
        <v>0</v>
      </c>
      <c r="M10" s="25">
        <f>PRODUCT(I10,L10)*L3</f>
        <v>0</v>
      </c>
    </row>
    <row r="11" spans="1:13" s="10" customFormat="1">
      <c r="A11" s="70" t="s">
        <v>19</v>
      </c>
      <c r="B11" s="16" t="s">
        <v>11</v>
      </c>
      <c r="C11" s="16" t="s">
        <v>16</v>
      </c>
      <c r="D11" s="16" t="s">
        <v>14</v>
      </c>
      <c r="E11" s="16" t="s">
        <v>20</v>
      </c>
      <c r="F11" s="16" t="s">
        <v>116</v>
      </c>
      <c r="G11" s="77">
        <v>8</v>
      </c>
      <c r="H11" s="16">
        <v>5.7</v>
      </c>
      <c r="I11" s="96">
        <v>0</v>
      </c>
      <c r="J11" s="73">
        <f t="shared" si="0"/>
        <v>0</v>
      </c>
      <c r="K11" s="73">
        <f>IF(I11=0,0,PRODUCT(J11/J23,100))</f>
        <v>0</v>
      </c>
      <c r="L11" s="75">
        <v>0</v>
      </c>
      <c r="M11" s="25">
        <f>PRODUCT(I11,L11)*L3</f>
        <v>0</v>
      </c>
    </row>
    <row r="12" spans="1:13" s="10" customFormat="1">
      <c r="A12" s="70" t="s">
        <v>22</v>
      </c>
      <c r="B12" s="16" t="s">
        <v>11</v>
      </c>
      <c r="C12" s="16" t="s">
        <v>16</v>
      </c>
      <c r="D12" s="16" t="s">
        <v>23</v>
      </c>
      <c r="E12" s="16" t="s">
        <v>20</v>
      </c>
      <c r="F12" s="16" t="s">
        <v>116</v>
      </c>
      <c r="G12" s="77">
        <v>5</v>
      </c>
      <c r="H12" s="16">
        <v>6.3</v>
      </c>
      <c r="I12" s="96">
        <v>0</v>
      </c>
      <c r="J12" s="73">
        <f t="shared" si="0"/>
        <v>0</v>
      </c>
      <c r="K12" s="73">
        <f>IF(I12=0,0,PRODUCT(J12/J23,100))</f>
        <v>0</v>
      </c>
      <c r="L12" s="75">
        <v>0</v>
      </c>
      <c r="M12" s="25">
        <f>PRODUCT(I12,L12)*L3</f>
        <v>0</v>
      </c>
    </row>
    <row r="13" spans="1:13" s="10" customFormat="1">
      <c r="A13" s="70" t="s">
        <v>29</v>
      </c>
      <c r="B13" s="16" t="s">
        <v>11</v>
      </c>
      <c r="C13" s="16" t="s">
        <v>16</v>
      </c>
      <c r="D13" s="16" t="s">
        <v>23</v>
      </c>
      <c r="E13" s="16" t="s">
        <v>20</v>
      </c>
      <c r="F13" s="16" t="s">
        <v>117</v>
      </c>
      <c r="G13" s="77">
        <v>2</v>
      </c>
      <c r="H13" s="16">
        <v>16.7</v>
      </c>
      <c r="I13" s="96">
        <v>0</v>
      </c>
      <c r="J13" s="73">
        <f t="shared" si="0"/>
        <v>0</v>
      </c>
      <c r="K13" s="73">
        <f>IF(I13=0,0,PRODUCT(J13/J23,100))</f>
        <v>0</v>
      </c>
      <c r="L13" s="75">
        <v>0</v>
      </c>
      <c r="M13" s="25">
        <f>PRODUCT(I13,L13)*L3</f>
        <v>0</v>
      </c>
    </row>
    <row r="14" spans="1:13" s="10" customFormat="1">
      <c r="A14" s="70" t="s">
        <v>30</v>
      </c>
      <c r="B14" s="16" t="s">
        <v>11</v>
      </c>
      <c r="C14" s="16" t="s">
        <v>12</v>
      </c>
      <c r="D14" s="16" t="s">
        <v>20</v>
      </c>
      <c r="E14" s="16" t="s">
        <v>14</v>
      </c>
      <c r="F14" s="97" t="s">
        <v>119</v>
      </c>
      <c r="G14" s="77">
        <v>5</v>
      </c>
      <c r="H14" s="16">
        <v>8.9</v>
      </c>
      <c r="I14" s="96">
        <v>0</v>
      </c>
      <c r="J14" s="73">
        <f t="shared" si="0"/>
        <v>0</v>
      </c>
      <c r="K14" s="73">
        <f>IF(I14=0,0,PRODUCT(J14/J23,100))</f>
        <v>0</v>
      </c>
      <c r="L14" s="75">
        <v>0</v>
      </c>
      <c r="M14" s="25">
        <f>PRODUCT(I14,L14)*L3</f>
        <v>0</v>
      </c>
    </row>
    <row r="15" spans="1:13" s="10" customFormat="1">
      <c r="A15" s="70" t="s">
        <v>32</v>
      </c>
      <c r="B15" s="16" t="s">
        <v>11</v>
      </c>
      <c r="C15" s="16" t="s">
        <v>12</v>
      </c>
      <c r="D15" s="16" t="s">
        <v>18</v>
      </c>
      <c r="E15" s="16" t="s">
        <v>23</v>
      </c>
      <c r="F15" s="16" t="s">
        <v>118</v>
      </c>
      <c r="G15" s="77">
        <v>8</v>
      </c>
      <c r="H15" s="16">
        <v>4.2</v>
      </c>
      <c r="I15" s="96">
        <v>0</v>
      </c>
      <c r="J15" s="73">
        <f t="shared" si="0"/>
        <v>0</v>
      </c>
      <c r="K15" s="73">
        <f>IF(I15=0,0,PRODUCT(J15/J23,100))</f>
        <v>0</v>
      </c>
      <c r="L15" s="75">
        <v>0</v>
      </c>
      <c r="M15" s="25">
        <f>PRODUCT(I15,L15)*L3</f>
        <v>0</v>
      </c>
    </row>
    <row r="16" spans="1:13" s="10" customFormat="1">
      <c r="A16" s="78" t="s">
        <v>25</v>
      </c>
      <c r="B16" s="79" t="s">
        <v>11</v>
      </c>
      <c r="C16" s="79" t="s">
        <v>12</v>
      </c>
      <c r="D16" s="79" t="s">
        <v>13</v>
      </c>
      <c r="E16" s="79" t="s">
        <v>13</v>
      </c>
      <c r="F16" s="79" t="s">
        <v>119</v>
      </c>
      <c r="G16" s="80">
        <v>12</v>
      </c>
      <c r="H16" s="79">
        <v>2.6</v>
      </c>
      <c r="I16" s="96">
        <v>0</v>
      </c>
      <c r="J16" s="73">
        <f t="shared" si="0"/>
        <v>0</v>
      </c>
      <c r="K16" s="81">
        <f>IF(I16=0,0,PRODUCT(J16/J23,100))</f>
        <v>0</v>
      </c>
      <c r="L16" s="75">
        <v>0</v>
      </c>
      <c r="M16" s="25">
        <f>PRODUCT(I16,L16)*L3</f>
        <v>0</v>
      </c>
    </row>
    <row r="17" spans="1:14" s="10" customFormat="1">
      <c r="A17" s="78" t="s">
        <v>17</v>
      </c>
      <c r="B17" s="79" t="s">
        <v>11</v>
      </c>
      <c r="C17" s="79" t="s">
        <v>16</v>
      </c>
      <c r="D17" s="79" t="s">
        <v>13</v>
      </c>
      <c r="E17" s="79" t="s">
        <v>18</v>
      </c>
      <c r="F17" s="79" t="s">
        <v>119</v>
      </c>
      <c r="G17" s="80">
        <v>8</v>
      </c>
      <c r="H17" s="79">
        <v>4.2</v>
      </c>
      <c r="I17" s="96">
        <v>0</v>
      </c>
      <c r="J17" s="73">
        <f t="shared" si="0"/>
        <v>0</v>
      </c>
      <c r="K17" s="81">
        <f>IF(I17=0,0,PRODUCT(J17/J23,100))</f>
        <v>0</v>
      </c>
      <c r="L17" s="75">
        <v>0</v>
      </c>
      <c r="M17" s="25">
        <f>PRODUCT(I17,L17)*L3</f>
        <v>0</v>
      </c>
    </row>
    <row r="18" spans="1:14" s="10" customFormat="1">
      <c r="A18" s="78" t="s">
        <v>27</v>
      </c>
      <c r="B18" s="82" t="s">
        <v>28</v>
      </c>
      <c r="C18" s="79" t="s">
        <v>12</v>
      </c>
      <c r="D18" s="79" t="s">
        <v>14</v>
      </c>
      <c r="E18" s="79" t="s">
        <v>14</v>
      </c>
      <c r="F18" s="79" t="s">
        <v>119</v>
      </c>
      <c r="G18" s="80">
        <v>12</v>
      </c>
      <c r="H18" s="79">
        <v>2.5</v>
      </c>
      <c r="I18" s="96">
        <v>0</v>
      </c>
      <c r="J18" s="73">
        <f t="shared" si="0"/>
        <v>0</v>
      </c>
      <c r="K18" s="81">
        <f>IF(I18=0,0,PRODUCT(J18/J23,100))</f>
        <v>0</v>
      </c>
      <c r="L18" s="75">
        <v>0</v>
      </c>
      <c r="M18" s="25">
        <f>PRODUCT(I18,L18)*L3</f>
        <v>0</v>
      </c>
    </row>
    <row r="19" spans="1:14" s="10" customFormat="1">
      <c r="A19" s="78" t="s">
        <v>26</v>
      </c>
      <c r="B19" s="82" t="s">
        <v>24</v>
      </c>
      <c r="C19" s="79" t="s">
        <v>12</v>
      </c>
      <c r="D19" s="79" t="s">
        <v>13</v>
      </c>
      <c r="E19" s="79" t="s">
        <v>13</v>
      </c>
      <c r="F19" s="79" t="s">
        <v>119</v>
      </c>
      <c r="G19" s="80">
        <v>8</v>
      </c>
      <c r="H19" s="79">
        <v>3.7</v>
      </c>
      <c r="I19" s="96">
        <v>0</v>
      </c>
      <c r="J19" s="73">
        <f t="shared" si="0"/>
        <v>0</v>
      </c>
      <c r="K19" s="81">
        <f>IF(I19=0,0,PRODUCT(J19/J23,100))</f>
        <v>0</v>
      </c>
      <c r="L19" s="75">
        <v>0</v>
      </c>
      <c r="M19" s="25">
        <f>PRODUCT(I19,L19)*L3</f>
        <v>0</v>
      </c>
    </row>
    <row r="20" spans="1:14" s="10" customFormat="1">
      <c r="A20" s="106" t="s">
        <v>31</v>
      </c>
      <c r="B20" s="108" t="s">
        <v>11</v>
      </c>
      <c r="C20" s="108" t="s">
        <v>12</v>
      </c>
      <c r="D20" s="108" t="s">
        <v>20</v>
      </c>
      <c r="E20" s="108" t="s">
        <v>23</v>
      </c>
      <c r="F20" s="108" t="s">
        <v>118</v>
      </c>
      <c r="G20" s="109">
        <v>10</v>
      </c>
      <c r="H20" s="108">
        <v>91</v>
      </c>
      <c r="I20" s="110">
        <v>0</v>
      </c>
      <c r="J20" s="111">
        <f t="shared" si="0"/>
        <v>0</v>
      </c>
      <c r="K20" s="112">
        <f>IF(I20=0,0,PRODUCT(J20/J23,100))</f>
        <v>0</v>
      </c>
      <c r="L20" s="113">
        <v>0</v>
      </c>
      <c r="M20" s="114">
        <f>PRODUCT(I20,L20)*L3</f>
        <v>0</v>
      </c>
    </row>
    <row r="21" spans="1:14" s="10" customFormat="1">
      <c r="A21" s="78" t="s">
        <v>128</v>
      </c>
      <c r="B21" s="79" t="s">
        <v>24</v>
      </c>
      <c r="C21" s="79" t="s">
        <v>12</v>
      </c>
      <c r="D21" s="79" t="s">
        <v>13</v>
      </c>
      <c r="E21" s="79" t="s">
        <v>14</v>
      </c>
      <c r="F21" s="79" t="s">
        <v>119</v>
      </c>
      <c r="G21" s="80">
        <v>15</v>
      </c>
      <c r="H21" s="79">
        <v>2.2000000000000002</v>
      </c>
      <c r="I21" s="96">
        <v>0</v>
      </c>
      <c r="J21" s="73">
        <f t="shared" si="0"/>
        <v>0</v>
      </c>
      <c r="K21" s="112">
        <f>IF(I21=0,0,PRODUCT(J21/J23,100))</f>
        <v>0</v>
      </c>
      <c r="L21" s="113">
        <v>0</v>
      </c>
      <c r="M21" s="114">
        <f>PRODUCT(I21,L21)*L3</f>
        <v>0</v>
      </c>
    </row>
    <row r="22" spans="1:14" s="10" customFormat="1">
      <c r="A22" s="78" t="s">
        <v>129</v>
      </c>
      <c r="B22" s="79" t="s">
        <v>11</v>
      </c>
      <c r="C22" s="79" t="s">
        <v>16</v>
      </c>
      <c r="D22" s="79" t="s">
        <v>13</v>
      </c>
      <c r="E22" s="79" t="s">
        <v>18</v>
      </c>
      <c r="F22" s="79" t="s">
        <v>119</v>
      </c>
      <c r="G22" s="80">
        <v>8</v>
      </c>
      <c r="H22" s="79">
        <v>3</v>
      </c>
      <c r="I22" s="96">
        <v>0</v>
      </c>
      <c r="J22" s="73">
        <f t="shared" si="0"/>
        <v>0</v>
      </c>
      <c r="K22" s="81">
        <f>IF(I22=0,0,PRODUCT(J22/J23,100))</f>
        <v>0</v>
      </c>
      <c r="L22" s="113">
        <v>0</v>
      </c>
      <c r="M22" s="114">
        <f>PRODUCT(I22,L22)*L3</f>
        <v>0</v>
      </c>
    </row>
    <row r="23" spans="1:14" s="10" customFormat="1" ht="13.5" thickBot="1">
      <c r="A23" s="83"/>
      <c r="B23" s="83"/>
      <c r="C23" s="83"/>
      <c r="D23" s="83"/>
      <c r="E23" s="83"/>
      <c r="F23" s="84"/>
      <c r="G23" s="83"/>
      <c r="H23" s="115" t="s">
        <v>120</v>
      </c>
      <c r="I23" s="98">
        <f>SUM(I8:I22)</f>
        <v>0</v>
      </c>
      <c r="J23" s="85">
        <f>SUM(J8:J22)</f>
        <v>0</v>
      </c>
      <c r="K23" s="85">
        <f>SUM(K8:K22)</f>
        <v>0</v>
      </c>
      <c r="M23" s="87">
        <f>SUM(M8:M22)</f>
        <v>0</v>
      </c>
    </row>
    <row r="24" spans="1:14" s="10" customFormat="1">
      <c r="A24" s="83"/>
      <c r="B24" s="83"/>
      <c r="C24" s="83"/>
      <c r="D24" s="83"/>
      <c r="E24" s="83"/>
      <c r="F24" s="84"/>
      <c r="G24" s="83"/>
      <c r="H24" s="83"/>
      <c r="K24" s="99">
        <f>SUM(K16:K22)</f>
        <v>0</v>
      </c>
      <c r="M24" s="32"/>
    </row>
    <row r="25" spans="1:14" s="10" customFormat="1">
      <c r="A25" s="83"/>
      <c r="B25" s="83"/>
      <c r="C25" s="83"/>
      <c r="D25" s="83"/>
      <c r="E25" s="83"/>
      <c r="F25" s="84"/>
      <c r="G25" s="83"/>
      <c r="H25" s="90" t="str">
        <f>IF(AND(20.1&gt;K24,K24&lt;100),"","COOL SEASON GRASSES EXCEED 20% OF THE MIX BASED ON SEEDS/FT")</f>
        <v/>
      </c>
      <c r="I25" s="90"/>
      <c r="J25" s="90"/>
      <c r="K25" s="90"/>
      <c r="M25" s="92"/>
    </row>
    <row r="26" spans="1:14" s="10" customFormat="1">
      <c r="A26" s="83"/>
      <c r="B26" s="83"/>
      <c r="C26" s="83"/>
      <c r="D26" s="83"/>
      <c r="E26" s="83"/>
      <c r="F26" s="84"/>
      <c r="G26" s="83"/>
      <c r="H26" s="107"/>
      <c r="I26" s="90"/>
      <c r="J26" s="90"/>
      <c r="K26" s="90"/>
      <c r="M26" s="92"/>
    </row>
    <row r="27" spans="1:14" s="3" customFormat="1" ht="14.25">
      <c r="A27" s="118" t="s">
        <v>33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</row>
    <row r="28" spans="1:14" s="3" customFormat="1" ht="14.25">
      <c r="A28" s="118" t="s">
        <v>34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5"/>
    </row>
    <row r="29" spans="1:14" s="3" customFormat="1" ht="14.25">
      <c r="A29" s="120" t="s">
        <v>121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4" s="3" customFormat="1" ht="14.25">
      <c r="A30" s="121" t="s">
        <v>122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14" s="3" customFormat="1" ht="15" thickBot="1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</row>
    <row r="32" spans="1:14" s="3" customFormat="1" ht="15.75" thickBot="1">
      <c r="A32" s="33" t="s">
        <v>35</v>
      </c>
      <c r="B32" s="33"/>
      <c r="C32" s="134" t="s">
        <v>123</v>
      </c>
      <c r="D32" s="135"/>
      <c r="E32" s="136"/>
      <c r="F32" s="5"/>
      <c r="G32" s="137" t="s">
        <v>124</v>
      </c>
      <c r="H32" s="138"/>
      <c r="I32" s="138"/>
      <c r="J32" s="139"/>
      <c r="K32" s="7"/>
      <c r="L32" s="7"/>
      <c r="M32" s="6"/>
    </row>
    <row r="33" spans="1:13" s="3" customFormat="1" ht="15">
      <c r="A33" s="33"/>
      <c r="B33" s="33"/>
      <c r="C33" s="6"/>
      <c r="D33" s="6"/>
      <c r="E33" s="6"/>
      <c r="F33" s="5"/>
      <c r="G33" s="5"/>
      <c r="H33" s="5"/>
      <c r="I33" s="5"/>
      <c r="J33" s="5"/>
      <c r="K33" s="6"/>
      <c r="L33" s="5"/>
      <c r="M33" s="5"/>
    </row>
    <row r="34" spans="1:13" s="3" customFormat="1" ht="14.25">
      <c r="A34" s="123" t="s">
        <v>36</v>
      </c>
      <c r="B34" s="123"/>
      <c r="C34" s="124"/>
      <c r="D34" s="125"/>
      <c r="E34" s="125"/>
      <c r="F34" s="125"/>
      <c r="G34" s="125"/>
      <c r="H34" s="125"/>
      <c r="I34" s="125"/>
      <c r="J34" s="125"/>
      <c r="K34" s="103"/>
      <c r="L34" s="103"/>
    </row>
    <row r="35" spans="1:13" s="3" customFormat="1" ht="14.25">
      <c r="A35" s="126"/>
      <c r="B35" s="126"/>
      <c r="C35" s="127"/>
      <c r="D35" s="125"/>
      <c r="E35" s="125"/>
      <c r="F35" s="125"/>
      <c r="G35" s="125"/>
      <c r="H35" s="125"/>
      <c r="I35" s="125"/>
      <c r="J35" s="125"/>
      <c r="K35" s="103"/>
      <c r="L35" s="103"/>
    </row>
    <row r="36" spans="1:13" s="3" customFormat="1" ht="15">
      <c r="A36" s="8"/>
      <c r="B36" s="8"/>
      <c r="C36" s="8"/>
      <c r="D36" s="103"/>
      <c r="E36" s="103"/>
      <c r="F36" s="103"/>
      <c r="G36" s="103"/>
      <c r="H36" s="103"/>
      <c r="I36" s="103"/>
      <c r="J36" s="103"/>
      <c r="K36" s="103"/>
      <c r="L36" s="103"/>
    </row>
    <row r="37" spans="1:13" s="3" customFormat="1" ht="15">
      <c r="A37" s="8"/>
      <c r="B37" s="8"/>
      <c r="C37" s="8"/>
      <c r="D37" s="103"/>
      <c r="E37" s="103"/>
      <c r="F37" s="103"/>
      <c r="G37" s="103"/>
      <c r="H37" s="103"/>
      <c r="I37" s="103"/>
      <c r="J37" s="103"/>
      <c r="K37" s="103"/>
      <c r="L37" s="103"/>
    </row>
    <row r="38" spans="1:13" s="3" customFormat="1" ht="15">
      <c r="A38" s="8"/>
      <c r="B38" s="8"/>
      <c r="C38" s="8"/>
      <c r="D38" s="103"/>
      <c r="E38" s="103"/>
      <c r="F38" s="103"/>
      <c r="G38" s="103"/>
      <c r="H38" s="103"/>
      <c r="I38" s="103"/>
      <c r="J38" s="103"/>
      <c r="K38" s="103"/>
      <c r="L38" s="103"/>
    </row>
    <row r="39" spans="1:13" s="3" customFormat="1" ht="15">
      <c r="A39" s="8"/>
      <c r="B39" s="8"/>
      <c r="C39" s="8"/>
      <c r="D39" s="103"/>
      <c r="E39" s="103"/>
      <c r="F39" s="103"/>
      <c r="G39" s="103"/>
      <c r="H39" s="103"/>
      <c r="I39" s="103"/>
      <c r="J39" s="103"/>
      <c r="K39" s="103"/>
      <c r="L39" s="103"/>
    </row>
    <row r="40" spans="1:13" s="3" customFormat="1" ht="15">
      <c r="A40" s="8"/>
      <c r="B40" s="8"/>
      <c r="C40" s="8"/>
      <c r="D40" s="103"/>
      <c r="E40" s="103"/>
      <c r="F40" s="103"/>
      <c r="G40" s="103"/>
      <c r="H40" s="103"/>
      <c r="I40" s="103"/>
      <c r="J40" s="103"/>
      <c r="K40" s="103"/>
      <c r="L40" s="103"/>
    </row>
    <row r="41" spans="1:13">
      <c r="D41" s="104"/>
      <c r="E41" s="104"/>
      <c r="F41" s="104"/>
      <c r="G41" s="104"/>
      <c r="H41" s="104"/>
      <c r="I41" s="104"/>
      <c r="J41" s="104"/>
      <c r="K41" s="104"/>
      <c r="L41" s="104"/>
    </row>
    <row r="42" spans="1:13">
      <c r="D42" s="104"/>
      <c r="E42" s="104"/>
      <c r="F42" s="104"/>
      <c r="G42" s="104"/>
      <c r="H42" s="104"/>
      <c r="I42" s="104"/>
      <c r="J42" s="104"/>
      <c r="K42" s="104"/>
      <c r="L42" s="104"/>
    </row>
    <row r="43" spans="1:13">
      <c r="D43" s="104"/>
      <c r="E43" s="104"/>
      <c r="F43" s="104"/>
      <c r="G43" s="104"/>
      <c r="H43" s="104"/>
      <c r="I43" s="104"/>
      <c r="J43" s="104"/>
      <c r="K43" s="104"/>
      <c r="L43" s="104"/>
    </row>
  </sheetData>
  <mergeCells count="10">
    <mergeCell ref="A28:M28"/>
    <mergeCell ref="A29:M29"/>
    <mergeCell ref="A30:M30"/>
    <mergeCell ref="A34:J35"/>
    <mergeCell ref="A1:L1"/>
    <mergeCell ref="B3:D3"/>
    <mergeCell ref="I3:K3"/>
    <mergeCell ref="A27:M27"/>
    <mergeCell ref="C32:E32"/>
    <mergeCell ref="G32:J32"/>
  </mergeCells>
  <phoneticPr fontId="0" type="noConversion"/>
  <pageMargins left="0.27" right="0.28000000000000003" top="0.75" bottom="0.52" header="0.5" footer="0.5"/>
  <pageSetup scale="90" orientation="landscape" r:id="rId1"/>
  <headerFooter alignWithMargins="0"/>
  <legacyDrawing r:id="rId2"/>
  <oleObjects>
    <oleObject progId="Word.Document.8" shapeId="6145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9"/>
  </sheetPr>
  <dimension ref="A1:P49"/>
  <sheetViews>
    <sheetView topLeftCell="A16" zoomScaleNormal="100" workbookViewId="0">
      <selection activeCell="S55" sqref="S55"/>
    </sheetView>
  </sheetViews>
  <sheetFormatPr defaultRowHeight="12.75"/>
  <cols>
    <col min="1" max="1" width="18.85546875" bestFit="1" customWidth="1"/>
    <col min="2" max="2" width="6.85546875" bestFit="1" customWidth="1"/>
    <col min="3" max="3" width="7" bestFit="1" customWidth="1"/>
    <col min="4" max="4" width="10.140625" bestFit="1" customWidth="1"/>
    <col min="5" max="5" width="8.7109375" bestFit="1" customWidth="1"/>
    <col min="6" max="6" width="13.42578125" bestFit="1" customWidth="1"/>
    <col min="7" max="7" width="8.42578125" bestFit="1" customWidth="1"/>
    <col min="8" max="8" width="10" bestFit="1" customWidth="1"/>
    <col min="9" max="9" width="11.7109375" bestFit="1" customWidth="1"/>
    <col min="10" max="10" width="7.85546875" bestFit="1" customWidth="1"/>
    <col min="11" max="11" width="7.7109375" bestFit="1" customWidth="1"/>
    <col min="12" max="12" width="12.140625" bestFit="1" customWidth="1"/>
    <col min="13" max="13" width="8.85546875" bestFit="1" customWidth="1"/>
    <col min="14" max="14" width="7.7109375" bestFit="1" customWidth="1"/>
    <col min="15" max="15" width="7.5703125" bestFit="1" customWidth="1"/>
  </cols>
  <sheetData>
    <row r="1" spans="1:15" s="35" customFormat="1" ht="18">
      <c r="A1" s="128" t="s">
        <v>90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34"/>
      <c r="N1" s="34"/>
      <c r="O1" s="34"/>
    </row>
    <row r="2" spans="1:15" s="38" customFormat="1" ht="15.75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</row>
    <row r="3" spans="1:15" s="3" customFormat="1" ht="15.75" thickBot="1">
      <c r="A3" s="39" t="s">
        <v>91</v>
      </c>
      <c r="B3" s="129"/>
      <c r="C3" s="130"/>
      <c r="D3" s="131"/>
      <c r="E3" s="33"/>
      <c r="F3" s="33"/>
      <c r="G3" s="33"/>
      <c r="H3" s="33"/>
      <c r="I3" s="132" t="s">
        <v>0</v>
      </c>
      <c r="J3" s="140"/>
      <c r="K3" s="141"/>
      <c r="L3" s="40">
        <v>0</v>
      </c>
      <c r="M3" s="41"/>
      <c r="N3" s="41"/>
      <c r="O3" s="41"/>
    </row>
    <row r="4" spans="1:15" s="3" customFormat="1" ht="15.75" thickBot="1">
      <c r="A4" s="39"/>
      <c r="B4" s="33"/>
      <c r="C4" s="6"/>
      <c r="D4" s="6"/>
      <c r="E4" s="33"/>
      <c r="F4" s="33"/>
      <c r="G4" s="33"/>
      <c r="H4" s="33"/>
      <c r="I4" s="33"/>
      <c r="J4" s="33"/>
      <c r="K4" s="33"/>
      <c r="L4" s="6"/>
      <c r="M4" s="41"/>
      <c r="N4" s="41"/>
      <c r="O4" s="41"/>
    </row>
    <row r="5" spans="1:15" s="10" customFormat="1">
      <c r="A5" s="42" t="s">
        <v>76</v>
      </c>
      <c r="B5" s="43" t="s">
        <v>1</v>
      </c>
      <c r="C5" s="43" t="s">
        <v>2</v>
      </c>
      <c r="D5" s="43" t="s">
        <v>3</v>
      </c>
      <c r="E5" s="44" t="s">
        <v>4</v>
      </c>
      <c r="F5" s="45" t="s">
        <v>92</v>
      </c>
      <c r="G5" s="42" t="s">
        <v>93</v>
      </c>
      <c r="H5" s="46" t="s">
        <v>94</v>
      </c>
      <c r="I5" s="47" t="s">
        <v>95</v>
      </c>
      <c r="J5" s="43" t="s">
        <v>5</v>
      </c>
      <c r="K5" s="42" t="s">
        <v>96</v>
      </c>
      <c r="L5" s="48" t="s">
        <v>97</v>
      </c>
      <c r="M5" s="49" t="s">
        <v>96</v>
      </c>
      <c r="N5" s="50" t="s">
        <v>6</v>
      </c>
      <c r="O5" s="51" t="s">
        <v>98</v>
      </c>
    </row>
    <row r="6" spans="1:15" s="10" customFormat="1">
      <c r="A6" s="52"/>
      <c r="B6" s="53" t="s">
        <v>7</v>
      </c>
      <c r="C6" s="53" t="s">
        <v>99</v>
      </c>
      <c r="D6" s="53" t="s">
        <v>100</v>
      </c>
      <c r="E6" s="54" t="s">
        <v>101</v>
      </c>
      <c r="F6" s="55" t="s">
        <v>102</v>
      </c>
      <c r="G6" s="53" t="s">
        <v>103</v>
      </c>
      <c r="H6" s="56" t="s">
        <v>104</v>
      </c>
      <c r="I6" s="57" t="s">
        <v>105</v>
      </c>
      <c r="J6" s="53" t="s">
        <v>8</v>
      </c>
      <c r="K6" s="58" t="s">
        <v>94</v>
      </c>
      <c r="L6" s="59" t="s">
        <v>106</v>
      </c>
      <c r="M6" s="59" t="s">
        <v>107</v>
      </c>
      <c r="N6" s="60" t="s">
        <v>9</v>
      </c>
      <c r="O6" s="53" t="s">
        <v>6</v>
      </c>
    </row>
    <row r="7" spans="1:15" s="10" customFormat="1" ht="13.5" thickBot="1">
      <c r="A7" s="61"/>
      <c r="B7" s="62"/>
      <c r="C7" s="61"/>
      <c r="D7" s="61"/>
      <c r="E7" s="63"/>
      <c r="F7" s="64" t="s">
        <v>108</v>
      </c>
      <c r="G7" s="61" t="s">
        <v>109</v>
      </c>
      <c r="H7" s="63"/>
      <c r="I7" s="65" t="s">
        <v>110</v>
      </c>
      <c r="J7" s="66"/>
      <c r="K7" s="61" t="s">
        <v>111</v>
      </c>
      <c r="L7" s="67" t="s">
        <v>112</v>
      </c>
      <c r="M7" s="68" t="s">
        <v>113</v>
      </c>
      <c r="N7" s="68"/>
      <c r="O7" s="69" t="s">
        <v>114</v>
      </c>
    </row>
    <row r="8" spans="1:15" s="10" customFormat="1">
      <c r="A8" s="70" t="s">
        <v>15</v>
      </c>
      <c r="B8" s="16" t="s">
        <v>11</v>
      </c>
      <c r="C8" s="16" t="s">
        <v>16</v>
      </c>
      <c r="D8" s="16" t="s">
        <v>13</v>
      </c>
      <c r="E8" s="16" t="s">
        <v>13</v>
      </c>
      <c r="F8" s="16" t="s">
        <v>115</v>
      </c>
      <c r="G8" s="71">
        <v>8</v>
      </c>
      <c r="H8" s="16">
        <v>4</v>
      </c>
      <c r="I8" s="72">
        <v>0</v>
      </c>
      <c r="J8" s="73">
        <f>PRODUCT(G8,I8)/100</f>
        <v>0</v>
      </c>
      <c r="K8" s="73">
        <f>PRODUCT(H8,J8)</f>
        <v>0</v>
      </c>
      <c r="L8" s="73">
        <f>IF(I8=0,0,PRODUCT(K8/K23,100))</f>
        <v>0</v>
      </c>
      <c r="M8" s="74">
        <f>PRODUCT(L3,J8)</f>
        <v>0</v>
      </c>
      <c r="N8" s="75">
        <v>0</v>
      </c>
      <c r="O8" s="25">
        <f>PRODUCT(M8,N8)</f>
        <v>0</v>
      </c>
    </row>
    <row r="9" spans="1:15" s="10" customFormat="1">
      <c r="A9" s="70" t="s">
        <v>10</v>
      </c>
      <c r="B9" s="16" t="s">
        <v>11</v>
      </c>
      <c r="C9" s="16" t="s">
        <v>12</v>
      </c>
      <c r="D9" s="16" t="s">
        <v>13</v>
      </c>
      <c r="E9" s="16" t="s">
        <v>14</v>
      </c>
      <c r="F9" s="76" t="s">
        <v>115</v>
      </c>
      <c r="G9" s="77">
        <v>8</v>
      </c>
      <c r="H9" s="16">
        <v>3.8</v>
      </c>
      <c r="I9" s="72">
        <v>0</v>
      </c>
      <c r="J9" s="73">
        <f t="shared" ref="J9:J22" si="0">PRODUCT(G9,I9)/100</f>
        <v>0</v>
      </c>
      <c r="K9" s="73">
        <f t="shared" ref="K9:K22" si="1">PRODUCT(H9,J9)</f>
        <v>0</v>
      </c>
      <c r="L9" s="73">
        <f>IF(I9=0,0,PRODUCT(K9/K23,100))</f>
        <v>0</v>
      </c>
      <c r="M9" s="74">
        <f>PRODUCT(L3,J9)</f>
        <v>0</v>
      </c>
      <c r="N9" s="75">
        <v>0</v>
      </c>
      <c r="O9" s="25">
        <f t="shared" ref="O9:O22" si="2">PRODUCT(M9,N9)</f>
        <v>0</v>
      </c>
    </row>
    <row r="10" spans="1:15" s="10" customFormat="1">
      <c r="A10" s="70" t="s">
        <v>21</v>
      </c>
      <c r="B10" s="16" t="s">
        <v>11</v>
      </c>
      <c r="C10" s="16" t="s">
        <v>16</v>
      </c>
      <c r="D10" s="16" t="s">
        <v>14</v>
      </c>
      <c r="E10" s="16" t="s">
        <v>20</v>
      </c>
      <c r="F10" s="16" t="s">
        <v>116</v>
      </c>
      <c r="G10" s="77">
        <v>8</v>
      </c>
      <c r="H10" s="16">
        <v>4.4000000000000004</v>
      </c>
      <c r="I10" s="72">
        <v>0</v>
      </c>
      <c r="J10" s="73">
        <f t="shared" si="0"/>
        <v>0</v>
      </c>
      <c r="K10" s="73">
        <f t="shared" si="1"/>
        <v>0</v>
      </c>
      <c r="L10" s="73">
        <f>IF(I10=0,0,PRODUCT(K10/K23,100))</f>
        <v>0</v>
      </c>
      <c r="M10" s="74">
        <f>PRODUCT(L3,J10)</f>
        <v>0</v>
      </c>
      <c r="N10" s="75">
        <v>0</v>
      </c>
      <c r="O10" s="25">
        <f t="shared" si="2"/>
        <v>0</v>
      </c>
    </row>
    <row r="11" spans="1:15" s="10" customFormat="1">
      <c r="A11" s="70" t="s">
        <v>19</v>
      </c>
      <c r="B11" s="16" t="s">
        <v>11</v>
      </c>
      <c r="C11" s="16" t="s">
        <v>16</v>
      </c>
      <c r="D11" s="16" t="s">
        <v>14</v>
      </c>
      <c r="E11" s="16" t="s">
        <v>20</v>
      </c>
      <c r="F11" s="16" t="s">
        <v>116</v>
      </c>
      <c r="G11" s="77">
        <v>8</v>
      </c>
      <c r="H11" s="16">
        <v>5.7</v>
      </c>
      <c r="I11" s="72">
        <v>0</v>
      </c>
      <c r="J11" s="73">
        <f t="shared" si="0"/>
        <v>0</v>
      </c>
      <c r="K11" s="73">
        <f t="shared" si="1"/>
        <v>0</v>
      </c>
      <c r="L11" s="73">
        <f>IF(I11=0,0,PRODUCT(K11/K23,100))</f>
        <v>0</v>
      </c>
      <c r="M11" s="74">
        <f>PRODUCT(L3,J11)</f>
        <v>0</v>
      </c>
      <c r="N11" s="75">
        <v>0</v>
      </c>
      <c r="O11" s="25">
        <f t="shared" si="2"/>
        <v>0</v>
      </c>
    </row>
    <row r="12" spans="1:15" s="10" customFormat="1">
      <c r="A12" s="70" t="s">
        <v>22</v>
      </c>
      <c r="B12" s="16" t="s">
        <v>11</v>
      </c>
      <c r="C12" s="16" t="s">
        <v>16</v>
      </c>
      <c r="D12" s="16" t="s">
        <v>23</v>
      </c>
      <c r="E12" s="16" t="s">
        <v>20</v>
      </c>
      <c r="F12" s="16" t="s">
        <v>116</v>
      </c>
      <c r="G12" s="77">
        <v>5</v>
      </c>
      <c r="H12" s="16">
        <v>6.3</v>
      </c>
      <c r="I12" s="72">
        <v>0</v>
      </c>
      <c r="J12" s="73">
        <f t="shared" si="0"/>
        <v>0</v>
      </c>
      <c r="K12" s="73">
        <f t="shared" si="1"/>
        <v>0</v>
      </c>
      <c r="L12" s="73">
        <f>IF(I12=0,0,PRODUCT(K12/K23,100))</f>
        <v>0</v>
      </c>
      <c r="M12" s="74">
        <f>PRODUCT(L3,J12)</f>
        <v>0</v>
      </c>
      <c r="N12" s="75">
        <v>0</v>
      </c>
      <c r="O12" s="25">
        <f t="shared" si="2"/>
        <v>0</v>
      </c>
    </row>
    <row r="13" spans="1:15" s="10" customFormat="1">
      <c r="A13" s="70" t="s">
        <v>29</v>
      </c>
      <c r="B13" s="16" t="s">
        <v>11</v>
      </c>
      <c r="C13" s="16" t="s">
        <v>16</v>
      </c>
      <c r="D13" s="16" t="s">
        <v>23</v>
      </c>
      <c r="E13" s="16" t="s">
        <v>20</v>
      </c>
      <c r="F13" s="16" t="s">
        <v>117</v>
      </c>
      <c r="G13" s="77">
        <v>2</v>
      </c>
      <c r="H13" s="16">
        <v>16.7</v>
      </c>
      <c r="I13" s="72">
        <v>0</v>
      </c>
      <c r="J13" s="73">
        <f t="shared" si="0"/>
        <v>0</v>
      </c>
      <c r="K13" s="73">
        <f t="shared" si="1"/>
        <v>0</v>
      </c>
      <c r="L13" s="73">
        <f>IF(I13=0,0,PRODUCT(K13/K23,100))</f>
        <v>0</v>
      </c>
      <c r="M13" s="74">
        <f>PRODUCT(L3,J13)</f>
        <v>0</v>
      </c>
      <c r="N13" s="75">
        <v>0</v>
      </c>
      <c r="O13" s="25">
        <f t="shared" si="2"/>
        <v>0</v>
      </c>
    </row>
    <row r="14" spans="1:15" s="10" customFormat="1">
      <c r="A14" s="70" t="s">
        <v>30</v>
      </c>
      <c r="B14" s="16" t="s">
        <v>11</v>
      </c>
      <c r="C14" s="16" t="s">
        <v>12</v>
      </c>
      <c r="D14" s="16" t="s">
        <v>20</v>
      </c>
      <c r="E14" s="16" t="s">
        <v>14</v>
      </c>
      <c r="F14" s="16" t="s">
        <v>119</v>
      </c>
      <c r="G14" s="77">
        <v>5</v>
      </c>
      <c r="H14" s="16">
        <v>8.9</v>
      </c>
      <c r="I14" s="72">
        <v>0</v>
      </c>
      <c r="J14" s="73">
        <f t="shared" si="0"/>
        <v>0</v>
      </c>
      <c r="K14" s="73">
        <f t="shared" si="1"/>
        <v>0</v>
      </c>
      <c r="L14" s="73">
        <f>IF(I14=0,0,PRODUCT(K14/K23,100))</f>
        <v>0</v>
      </c>
      <c r="M14" s="74">
        <f>PRODUCT(L3,J14)</f>
        <v>0</v>
      </c>
      <c r="N14" s="75">
        <v>0</v>
      </c>
      <c r="O14" s="25">
        <f t="shared" si="2"/>
        <v>0</v>
      </c>
    </row>
    <row r="15" spans="1:15" s="10" customFormat="1">
      <c r="A15" s="70" t="s">
        <v>32</v>
      </c>
      <c r="B15" s="16" t="s">
        <v>11</v>
      </c>
      <c r="C15" s="16" t="s">
        <v>12</v>
      </c>
      <c r="D15" s="16" t="s">
        <v>18</v>
      </c>
      <c r="E15" s="16" t="s">
        <v>23</v>
      </c>
      <c r="F15" s="16" t="s">
        <v>118</v>
      </c>
      <c r="G15" s="77">
        <v>8</v>
      </c>
      <c r="H15" s="16">
        <v>4.2</v>
      </c>
      <c r="I15" s="72">
        <v>0</v>
      </c>
      <c r="J15" s="73">
        <f t="shared" si="0"/>
        <v>0</v>
      </c>
      <c r="K15" s="73">
        <f t="shared" si="1"/>
        <v>0</v>
      </c>
      <c r="L15" s="73">
        <f>IF(I15=0,0,PRODUCT(K15/K23,100))</f>
        <v>0</v>
      </c>
      <c r="M15" s="74">
        <f>PRODUCT(L3,J15)</f>
        <v>0</v>
      </c>
      <c r="N15" s="75">
        <v>0</v>
      </c>
      <c r="O15" s="25">
        <f t="shared" si="2"/>
        <v>0</v>
      </c>
    </row>
    <row r="16" spans="1:15" s="10" customFormat="1">
      <c r="A16" s="78" t="s">
        <v>25</v>
      </c>
      <c r="B16" s="79" t="s">
        <v>11</v>
      </c>
      <c r="C16" s="79" t="s">
        <v>12</v>
      </c>
      <c r="D16" s="79" t="s">
        <v>13</v>
      </c>
      <c r="E16" s="79" t="s">
        <v>13</v>
      </c>
      <c r="F16" s="79" t="s">
        <v>119</v>
      </c>
      <c r="G16" s="80">
        <v>12</v>
      </c>
      <c r="H16" s="79">
        <v>2.6</v>
      </c>
      <c r="I16" s="72">
        <v>0</v>
      </c>
      <c r="J16" s="81">
        <f t="shared" si="0"/>
        <v>0</v>
      </c>
      <c r="K16" s="81">
        <f t="shared" si="1"/>
        <v>0</v>
      </c>
      <c r="L16" s="81">
        <f>IF(I16=0,0,PRODUCT(K16/K23,100))</f>
        <v>0</v>
      </c>
      <c r="M16" s="74">
        <f>PRODUCT(L3,J16)</f>
        <v>0</v>
      </c>
      <c r="N16" s="75">
        <v>0</v>
      </c>
      <c r="O16" s="25">
        <f t="shared" si="2"/>
        <v>0</v>
      </c>
    </row>
    <row r="17" spans="1:16" s="10" customFormat="1">
      <c r="A17" s="78" t="s">
        <v>17</v>
      </c>
      <c r="B17" s="79" t="s">
        <v>11</v>
      </c>
      <c r="C17" s="79" t="s">
        <v>16</v>
      </c>
      <c r="D17" s="79" t="s">
        <v>13</v>
      </c>
      <c r="E17" s="79" t="s">
        <v>18</v>
      </c>
      <c r="F17" s="79" t="s">
        <v>119</v>
      </c>
      <c r="G17" s="80">
        <v>8</v>
      </c>
      <c r="H17" s="79">
        <v>4.2</v>
      </c>
      <c r="I17" s="72">
        <v>0</v>
      </c>
      <c r="J17" s="81">
        <f t="shared" si="0"/>
        <v>0</v>
      </c>
      <c r="K17" s="81">
        <f t="shared" si="1"/>
        <v>0</v>
      </c>
      <c r="L17" s="81">
        <f>IF(I17=0,0,PRODUCT(K17/K23,100))</f>
        <v>0</v>
      </c>
      <c r="M17" s="74">
        <f>PRODUCT(L3,J17)</f>
        <v>0</v>
      </c>
      <c r="N17" s="75">
        <v>0</v>
      </c>
      <c r="O17" s="25">
        <f t="shared" si="2"/>
        <v>0</v>
      </c>
    </row>
    <row r="18" spans="1:16" s="10" customFormat="1">
      <c r="A18" s="78" t="s">
        <v>27</v>
      </c>
      <c r="B18" s="82" t="s">
        <v>28</v>
      </c>
      <c r="C18" s="79" t="s">
        <v>12</v>
      </c>
      <c r="D18" s="79" t="s">
        <v>14</v>
      </c>
      <c r="E18" s="79" t="s">
        <v>14</v>
      </c>
      <c r="F18" s="79" t="s">
        <v>119</v>
      </c>
      <c r="G18" s="80">
        <v>12</v>
      </c>
      <c r="H18" s="79">
        <v>2.5</v>
      </c>
      <c r="I18" s="72">
        <v>0</v>
      </c>
      <c r="J18" s="81">
        <f t="shared" si="0"/>
        <v>0</v>
      </c>
      <c r="K18" s="81">
        <f t="shared" si="1"/>
        <v>0</v>
      </c>
      <c r="L18" s="81">
        <f>IF(I18=0,0,PRODUCT(K18/K23,100))</f>
        <v>0</v>
      </c>
      <c r="M18" s="74">
        <f>PRODUCT(L3,J18)</f>
        <v>0</v>
      </c>
      <c r="N18" s="75">
        <v>0</v>
      </c>
      <c r="O18" s="25">
        <f t="shared" si="2"/>
        <v>0</v>
      </c>
    </row>
    <row r="19" spans="1:16" s="10" customFormat="1">
      <c r="A19" s="78" t="s">
        <v>26</v>
      </c>
      <c r="B19" s="82" t="s">
        <v>24</v>
      </c>
      <c r="C19" s="79" t="s">
        <v>12</v>
      </c>
      <c r="D19" s="79" t="s">
        <v>13</v>
      </c>
      <c r="E19" s="79" t="s">
        <v>13</v>
      </c>
      <c r="F19" s="79" t="s">
        <v>119</v>
      </c>
      <c r="G19" s="80">
        <v>8</v>
      </c>
      <c r="H19" s="79">
        <v>3.7</v>
      </c>
      <c r="I19" s="72">
        <v>0</v>
      </c>
      <c r="J19" s="81">
        <f t="shared" si="0"/>
        <v>0</v>
      </c>
      <c r="K19" s="81">
        <f t="shared" si="1"/>
        <v>0</v>
      </c>
      <c r="L19" s="81">
        <f>IF(I19=0,0,PRODUCT(K19/K23,100))</f>
        <v>0</v>
      </c>
      <c r="M19" s="74">
        <f>PRODUCT(L3,J19)</f>
        <v>0</v>
      </c>
      <c r="N19" s="75">
        <v>0</v>
      </c>
      <c r="O19" s="25">
        <f t="shared" si="2"/>
        <v>0</v>
      </c>
    </row>
    <row r="20" spans="1:16" s="10" customFormat="1">
      <c r="A20" s="106" t="s">
        <v>31</v>
      </c>
      <c r="B20" s="108" t="s">
        <v>11</v>
      </c>
      <c r="C20" s="108" t="s">
        <v>12</v>
      </c>
      <c r="D20" s="108" t="s">
        <v>20</v>
      </c>
      <c r="E20" s="108" t="s">
        <v>23</v>
      </c>
      <c r="F20" s="108" t="s">
        <v>118</v>
      </c>
      <c r="G20" s="109">
        <v>10</v>
      </c>
      <c r="H20" s="108">
        <v>91</v>
      </c>
      <c r="I20" s="117">
        <v>0</v>
      </c>
      <c r="J20" s="112">
        <f t="shared" si="0"/>
        <v>0</v>
      </c>
      <c r="K20" s="112">
        <f t="shared" si="1"/>
        <v>0</v>
      </c>
      <c r="L20" s="112">
        <f>IF(I20=0,0,PRODUCT(K20/K23,100))</f>
        <v>0</v>
      </c>
      <c r="M20" s="111">
        <f>PRODUCT(L3,J20)</f>
        <v>0</v>
      </c>
      <c r="N20" s="113">
        <v>0</v>
      </c>
      <c r="O20" s="114">
        <f t="shared" si="2"/>
        <v>0</v>
      </c>
    </row>
    <row r="21" spans="1:16" s="10" customFormat="1">
      <c r="A21" s="78" t="s">
        <v>128</v>
      </c>
      <c r="B21" s="79" t="s">
        <v>24</v>
      </c>
      <c r="C21" s="79" t="s">
        <v>12</v>
      </c>
      <c r="D21" s="79" t="s">
        <v>13</v>
      </c>
      <c r="E21" s="79" t="s">
        <v>14</v>
      </c>
      <c r="F21" s="79" t="s">
        <v>119</v>
      </c>
      <c r="G21" s="80">
        <v>15</v>
      </c>
      <c r="H21" s="79">
        <v>2.2000000000000002</v>
      </c>
      <c r="I21" s="117">
        <v>0</v>
      </c>
      <c r="J21" s="112">
        <f t="shared" si="0"/>
        <v>0</v>
      </c>
      <c r="K21" s="112">
        <f t="shared" si="1"/>
        <v>0</v>
      </c>
      <c r="L21" s="112">
        <f>IF(I21=0,0,PRODUCT(K21/K23,100))</f>
        <v>0</v>
      </c>
      <c r="M21" s="111">
        <f>PRODUCT(L4,J21)</f>
        <v>0</v>
      </c>
      <c r="N21" s="113">
        <v>0</v>
      </c>
      <c r="O21" s="114">
        <f t="shared" si="2"/>
        <v>0</v>
      </c>
    </row>
    <row r="22" spans="1:16" s="10" customFormat="1">
      <c r="A22" s="78" t="s">
        <v>129</v>
      </c>
      <c r="B22" s="79" t="s">
        <v>11</v>
      </c>
      <c r="C22" s="79" t="s">
        <v>16</v>
      </c>
      <c r="D22" s="79" t="s">
        <v>13</v>
      </c>
      <c r="E22" s="79" t="s">
        <v>18</v>
      </c>
      <c r="F22" s="79" t="s">
        <v>119</v>
      </c>
      <c r="G22" s="80">
        <v>8</v>
      </c>
      <c r="H22" s="79">
        <v>3</v>
      </c>
      <c r="I22" s="117">
        <v>0</v>
      </c>
      <c r="J22" s="81">
        <f t="shared" si="0"/>
        <v>0</v>
      </c>
      <c r="K22" s="81">
        <f t="shared" si="1"/>
        <v>0</v>
      </c>
      <c r="L22" s="81">
        <f>IF(I22=0,0,PRODUCT(K22/K23,100))</f>
        <v>0</v>
      </c>
      <c r="M22" s="73">
        <f>PRODUCT(L5,J22)</f>
        <v>0</v>
      </c>
      <c r="N22" s="116">
        <v>0</v>
      </c>
      <c r="O22" s="25">
        <f t="shared" si="2"/>
        <v>0</v>
      </c>
    </row>
    <row r="23" spans="1:16" s="10" customFormat="1" ht="13.5" thickBot="1">
      <c r="A23" s="83"/>
      <c r="B23" s="83"/>
      <c r="C23" s="83"/>
      <c r="D23" s="83"/>
      <c r="E23" s="83"/>
      <c r="F23" s="84"/>
      <c r="G23" s="83"/>
      <c r="H23" s="83"/>
      <c r="I23" s="115" t="s">
        <v>120</v>
      </c>
      <c r="J23" s="85">
        <f>SUM(J8:J22)</f>
        <v>0</v>
      </c>
      <c r="K23" s="85">
        <f>SUM(K8:K22)</f>
        <v>0</v>
      </c>
      <c r="L23" s="85">
        <f>SUM(L8:L22)</f>
        <v>0</v>
      </c>
      <c r="M23" s="85">
        <f>SUM(M8:M22)</f>
        <v>0</v>
      </c>
      <c r="N23" s="86"/>
      <c r="O23" s="87">
        <f>SUM(O8:O22)</f>
        <v>0</v>
      </c>
    </row>
    <row r="24" spans="1:16" s="10" customFormat="1">
      <c r="A24" s="83"/>
      <c r="B24" s="83"/>
      <c r="C24" s="83"/>
      <c r="D24" s="83"/>
      <c r="E24" s="83"/>
      <c r="F24" s="84"/>
      <c r="G24" s="83"/>
      <c r="H24" s="83"/>
      <c r="J24" s="88"/>
      <c r="L24" s="89">
        <f>SUM(L16:L22)</f>
        <v>0</v>
      </c>
      <c r="M24" s="32"/>
      <c r="N24" s="32"/>
      <c r="O24" s="32"/>
    </row>
    <row r="25" spans="1:16" s="10" customFormat="1">
      <c r="A25" s="83"/>
      <c r="B25" s="83"/>
      <c r="C25" s="83"/>
      <c r="D25" s="83"/>
      <c r="E25" s="83"/>
      <c r="F25" s="84"/>
      <c r="G25" s="83"/>
      <c r="H25" s="90" t="str">
        <f>IF(AND(20.1&gt;L24,L24&lt;100),"","COOL SEASON GRASSES EXCEED 20% OF THE MIX BASED ON SEEDS/FT")</f>
        <v/>
      </c>
      <c r="I25" s="90"/>
      <c r="J25" s="90"/>
      <c r="L25" s="91"/>
      <c r="M25" s="92"/>
      <c r="N25" s="92"/>
      <c r="O25" s="32"/>
    </row>
    <row r="26" spans="1:16" s="10" customFormat="1">
      <c r="A26" s="83"/>
      <c r="B26" s="83"/>
      <c r="C26" s="83"/>
      <c r="D26" s="83"/>
      <c r="E26" s="83"/>
      <c r="F26" s="84"/>
      <c r="G26" s="83"/>
      <c r="H26" s="83"/>
      <c r="I26" s="90"/>
      <c r="J26" s="90"/>
      <c r="L26" s="91"/>
      <c r="M26" s="92"/>
      <c r="N26" s="92"/>
      <c r="O26" s="32"/>
    </row>
    <row r="27" spans="1:16" s="3" customFormat="1" ht="14.25">
      <c r="A27" s="118" t="s">
        <v>33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</row>
    <row r="28" spans="1:16" s="3" customFormat="1" ht="14.25">
      <c r="A28" s="118" t="s">
        <v>34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5"/>
    </row>
    <row r="29" spans="1:16" s="3" customFormat="1" ht="14.25">
      <c r="A29" s="120" t="s">
        <v>121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</row>
    <row r="30" spans="1:16" s="3" customFormat="1" ht="14.25">
      <c r="A30" s="121" t="s">
        <v>122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4"/>
    </row>
    <row r="31" spans="1:16" s="3" customFormat="1" ht="15" thickBot="1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4"/>
    </row>
    <row r="32" spans="1:16" s="3" customFormat="1" ht="15.75" thickBot="1">
      <c r="A32" s="33" t="s">
        <v>35</v>
      </c>
      <c r="B32" s="33"/>
      <c r="C32" s="134" t="s">
        <v>123</v>
      </c>
      <c r="D32" s="135"/>
      <c r="E32" s="136"/>
      <c r="F32" s="5"/>
      <c r="G32" s="137" t="s">
        <v>124</v>
      </c>
      <c r="H32" s="138"/>
      <c r="I32" s="138"/>
      <c r="J32" s="138"/>
      <c r="K32" s="139"/>
      <c r="L32" s="7"/>
      <c r="M32" s="7"/>
      <c r="N32" s="6"/>
      <c r="O32" s="5"/>
    </row>
    <row r="33" spans="1:15" s="3" customFormat="1" ht="15">
      <c r="A33" s="33"/>
      <c r="B33" s="33"/>
      <c r="C33" s="6"/>
      <c r="D33" s="6"/>
      <c r="E33" s="6"/>
      <c r="F33" s="5"/>
      <c r="G33" s="5"/>
      <c r="H33" s="5"/>
      <c r="I33" s="5"/>
      <c r="J33" s="6"/>
      <c r="K33" s="5"/>
      <c r="L33" s="5"/>
      <c r="M33" s="5"/>
      <c r="N33" s="5"/>
      <c r="O33" s="5"/>
    </row>
    <row r="34" spans="1:15" s="3" customFormat="1" ht="14.25">
      <c r="A34" s="123" t="s">
        <v>36</v>
      </c>
      <c r="B34" s="123"/>
      <c r="C34" s="124"/>
      <c r="D34" s="102"/>
      <c r="E34" s="100"/>
      <c r="F34" s="100"/>
      <c r="G34" s="100"/>
      <c r="H34" s="100"/>
      <c r="I34" s="100"/>
      <c r="J34" s="100"/>
      <c r="K34" s="100"/>
      <c r="L34" s="100"/>
    </row>
    <row r="35" spans="1:15" s="3" customFormat="1" ht="14.25">
      <c r="A35" s="126"/>
      <c r="B35" s="126"/>
      <c r="C35" s="127"/>
      <c r="D35" s="100"/>
      <c r="E35" s="100"/>
      <c r="F35" s="100"/>
      <c r="G35" s="100"/>
      <c r="H35" s="100"/>
      <c r="I35" s="100"/>
      <c r="J35" s="100"/>
      <c r="K35" s="100"/>
      <c r="L35" s="100"/>
    </row>
    <row r="36" spans="1:15" s="3" customFormat="1" ht="15">
      <c r="A36" s="8"/>
      <c r="B36" s="8"/>
      <c r="C36" s="8"/>
      <c r="D36" s="100"/>
      <c r="E36" s="100"/>
      <c r="F36" s="100"/>
      <c r="G36" s="100"/>
      <c r="H36" s="100"/>
      <c r="I36" s="100"/>
      <c r="J36" s="100"/>
      <c r="K36" s="100"/>
      <c r="L36" s="100"/>
    </row>
    <row r="37" spans="1:15" s="3" customFormat="1" ht="15">
      <c r="A37" s="8"/>
      <c r="B37" s="8"/>
      <c r="C37" s="8"/>
      <c r="D37" s="100"/>
      <c r="E37" s="100"/>
      <c r="F37" s="100"/>
      <c r="G37" s="100"/>
      <c r="H37" s="100"/>
      <c r="I37" s="100"/>
      <c r="J37" s="100"/>
      <c r="K37" s="100"/>
      <c r="L37" s="100"/>
    </row>
    <row r="38" spans="1:15" s="3" customFormat="1" ht="15">
      <c r="A38" s="8"/>
      <c r="B38" s="8"/>
      <c r="C38" s="8"/>
      <c r="D38" s="100"/>
      <c r="E38" s="100"/>
      <c r="F38" s="100"/>
      <c r="G38" s="100"/>
      <c r="H38" s="100"/>
      <c r="I38" s="100"/>
      <c r="J38" s="100"/>
      <c r="K38" s="100"/>
      <c r="L38" s="100"/>
    </row>
    <row r="39" spans="1:15" s="3" customFormat="1" ht="15">
      <c r="A39" s="8"/>
      <c r="B39" s="8"/>
      <c r="C39" s="8"/>
      <c r="D39" s="100"/>
      <c r="E39" s="100"/>
      <c r="F39" s="100"/>
      <c r="G39" s="100"/>
      <c r="H39" s="100"/>
      <c r="I39" s="100"/>
      <c r="J39" s="100"/>
      <c r="K39" s="100"/>
      <c r="L39" s="100"/>
    </row>
    <row r="40" spans="1:15" s="3" customFormat="1" ht="15">
      <c r="A40" s="8"/>
      <c r="B40" s="8"/>
      <c r="C40" s="8"/>
      <c r="D40" s="100"/>
      <c r="E40" s="100"/>
      <c r="F40" s="100"/>
      <c r="G40" s="100"/>
      <c r="H40" s="100"/>
      <c r="I40" s="100"/>
      <c r="J40" s="100"/>
      <c r="K40" s="100"/>
      <c r="L40" s="100"/>
    </row>
    <row r="41" spans="1:15">
      <c r="D41" s="101"/>
      <c r="E41" s="101"/>
      <c r="F41" s="101"/>
      <c r="G41" s="101"/>
      <c r="H41" s="101"/>
      <c r="I41" s="101"/>
      <c r="J41" s="101"/>
      <c r="K41" s="101"/>
      <c r="L41" s="101"/>
    </row>
    <row r="42" spans="1:15">
      <c r="D42" s="101"/>
      <c r="E42" s="101"/>
      <c r="F42" s="101"/>
      <c r="G42" s="101"/>
      <c r="H42" s="101"/>
      <c r="I42" s="101"/>
      <c r="J42" s="101"/>
      <c r="K42" s="101"/>
      <c r="L42" s="101"/>
    </row>
    <row r="43" spans="1:15">
      <c r="D43" s="101"/>
      <c r="E43" s="101"/>
      <c r="F43" s="101"/>
      <c r="G43" s="101"/>
      <c r="H43" s="101"/>
      <c r="I43" s="101"/>
      <c r="J43" s="101"/>
      <c r="K43" s="101"/>
      <c r="L43" s="101"/>
    </row>
    <row r="44" spans="1:15">
      <c r="D44" s="101"/>
      <c r="E44" s="101"/>
      <c r="F44" s="101"/>
      <c r="G44" s="101"/>
      <c r="H44" s="101"/>
      <c r="I44" s="101"/>
      <c r="J44" s="101"/>
      <c r="K44" s="101"/>
      <c r="L44" s="101"/>
    </row>
    <row r="45" spans="1:15">
      <c r="D45" s="101"/>
      <c r="E45" s="101"/>
      <c r="F45" s="101"/>
      <c r="G45" s="101"/>
      <c r="H45" s="101"/>
      <c r="I45" s="101"/>
      <c r="J45" s="101"/>
      <c r="K45" s="101"/>
      <c r="L45" s="101"/>
    </row>
    <row r="46" spans="1:15">
      <c r="D46" s="101"/>
      <c r="E46" s="101"/>
      <c r="F46" s="101"/>
      <c r="G46" s="101"/>
      <c r="H46" s="101"/>
      <c r="I46" s="101"/>
      <c r="J46" s="101"/>
      <c r="K46" s="101"/>
      <c r="L46" s="101"/>
    </row>
    <row r="47" spans="1:15">
      <c r="D47" s="101"/>
      <c r="E47" s="101"/>
      <c r="F47" s="101"/>
      <c r="G47" s="101"/>
      <c r="H47" s="101"/>
      <c r="I47" s="101"/>
      <c r="J47" s="101"/>
      <c r="K47" s="101"/>
      <c r="L47" s="101"/>
    </row>
    <row r="48" spans="1:15">
      <c r="D48" s="101"/>
      <c r="E48" s="101"/>
      <c r="F48" s="101"/>
      <c r="G48" s="101"/>
      <c r="H48" s="101"/>
      <c r="I48" s="101"/>
      <c r="J48" s="101"/>
      <c r="K48" s="101"/>
      <c r="L48" s="101"/>
    </row>
    <row r="49" spans="4:12">
      <c r="D49" s="101"/>
      <c r="E49" s="101"/>
      <c r="F49" s="101"/>
      <c r="G49" s="101"/>
      <c r="H49" s="101"/>
      <c r="I49" s="101"/>
      <c r="J49" s="101"/>
      <c r="K49" s="101"/>
      <c r="L49" s="101"/>
    </row>
  </sheetData>
  <mergeCells count="10">
    <mergeCell ref="A1:L1"/>
    <mergeCell ref="B3:D3"/>
    <mergeCell ref="A27:O27"/>
    <mergeCell ref="I3:K3"/>
    <mergeCell ref="A34:C35"/>
    <mergeCell ref="A28:O28"/>
    <mergeCell ref="A29:O29"/>
    <mergeCell ref="A30:N30"/>
    <mergeCell ref="C32:E32"/>
    <mergeCell ref="G32:K32"/>
  </mergeCells>
  <phoneticPr fontId="9" type="noConversion"/>
  <dataValidations count="6">
    <dataValidation type="decimal" errorStyle="warning" allowBlank="1" showInputMessage="1" showErrorMessage="1" error="OOPS!_x000a_YOU HAVE ENTERED A VALUE OUTSIDE THE ALLOWABLE % OF MIXTURE." sqref="I8:I9">
      <formula1>0</formula1>
      <formula2>50</formula2>
    </dataValidation>
    <dataValidation type="decimal" errorStyle="warning" allowBlank="1" showInputMessage="1" showErrorMessage="1" error="OOPS!_x000a_YOU HAVE ENTERED A VALUE OUTSIDE OF THE ALLOWABLE % OF MIXTURE." sqref="I10:I12">
      <formula1>0</formula1>
      <formula2>30</formula2>
    </dataValidation>
    <dataValidation type="decimal" allowBlank="1" showInputMessage="1" showErrorMessage="1" error="OOPS!_x000a_YOU HAVE ENTERED A VALUE OUTSIDE OF THE ALLOWABLE % MIXTURE." sqref="I13">
      <formula1>0</formula1>
      <formula2>20</formula2>
    </dataValidation>
    <dataValidation type="decimal" errorStyle="warning" allowBlank="1" showInputMessage="1" showErrorMessage="1" error="OOPS!_x000a_YOU HAVE ENTERED A VALUE OUTSIDE THE ALLOWABLE % OF MIXTURE." sqref="I16:I19">
      <formula1>0</formula1>
      <formula2>10</formula2>
    </dataValidation>
    <dataValidation type="decimal" errorStyle="warning" allowBlank="1" showInputMessage="1" showErrorMessage="1" error="OOPS!_x000a_YOU HAVE ENTERED A VALUE OUTSIDE OF THE ALLOWABLE % OF MIXTURE." sqref="I20 I15">
      <formula1>0</formula1>
      <formula2>5</formula2>
    </dataValidation>
    <dataValidation type="decimal" errorStyle="warning" allowBlank="1" showInputMessage="1" showErrorMessage="1" error="OOPS!_x000a_YOU HAVE ENTERED A VALUE OUTSIDE OF THE ALLOWABLE % OF MIXTURE." sqref="I21:I22 I14">
      <formula1>0</formula1>
      <formula2>10</formula2>
    </dataValidation>
  </dataValidations>
  <pageMargins left="0.75" right="0.75" top="0.5" bottom="0.5" header="0.5" footer="0.5"/>
  <pageSetup scale="80" orientation="landscape" r:id="rId1"/>
  <headerFooter alignWithMargins="0"/>
  <legacyDrawing r:id="rId2"/>
  <oleObjects>
    <oleObject progId="Word.Document.8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indexed="9"/>
  </sheetPr>
  <dimension ref="A1:N50"/>
  <sheetViews>
    <sheetView topLeftCell="A28" zoomScaleNormal="100" workbookViewId="0">
      <selection activeCell="C53" sqref="C53"/>
    </sheetView>
  </sheetViews>
  <sheetFormatPr defaultRowHeight="12.75"/>
  <cols>
    <col min="1" max="1" width="20.85546875" customWidth="1"/>
    <col min="2" max="2" width="13.85546875" bestFit="1" customWidth="1"/>
    <col min="3" max="3" width="7.42578125" customWidth="1"/>
    <col min="4" max="4" width="17" customWidth="1"/>
    <col min="5" max="5" width="11.5703125" customWidth="1"/>
    <col min="6" max="6" width="7.7109375" customWidth="1"/>
    <col min="7" max="7" width="7.42578125" customWidth="1"/>
    <col min="8" max="8" width="8.140625" style="10" customWidth="1"/>
  </cols>
  <sheetData>
    <row r="1" spans="1:14" s="3" customFormat="1" ht="15">
      <c r="A1" s="11" t="s">
        <v>81</v>
      </c>
      <c r="H1" s="10"/>
    </row>
    <row r="2" spans="1:14" s="3" customFormat="1" ht="15">
      <c r="A2" s="11" t="s">
        <v>87</v>
      </c>
      <c r="H2" s="10"/>
    </row>
    <row r="3" spans="1:14" s="3" customFormat="1" ht="15">
      <c r="A3" s="11" t="s">
        <v>88</v>
      </c>
      <c r="H3" s="10"/>
    </row>
    <row r="4" spans="1:14" s="3" customFormat="1" ht="15.75" thickBot="1">
      <c r="A4" s="11" t="s">
        <v>89</v>
      </c>
      <c r="H4" s="10"/>
    </row>
    <row r="5" spans="1:14" s="3" customFormat="1" ht="15.75" thickBot="1">
      <c r="A5" s="11"/>
      <c r="F5" s="142" t="s">
        <v>84</v>
      </c>
      <c r="G5" s="142"/>
      <c r="H5" s="24">
        <v>0</v>
      </c>
    </row>
    <row r="6" spans="1:14" s="1" customFormat="1" ht="15">
      <c r="A6" s="13" t="s">
        <v>76</v>
      </c>
      <c r="B6" s="12" t="s">
        <v>77</v>
      </c>
      <c r="C6" s="12" t="s">
        <v>85</v>
      </c>
      <c r="D6" s="13" t="s">
        <v>78</v>
      </c>
      <c r="E6" s="12" t="s">
        <v>5</v>
      </c>
      <c r="F6" s="12" t="s">
        <v>5</v>
      </c>
      <c r="G6" s="12" t="s">
        <v>6</v>
      </c>
      <c r="H6" s="22" t="s">
        <v>5</v>
      </c>
      <c r="I6" s="2"/>
      <c r="J6" s="2"/>
      <c r="K6" s="2"/>
      <c r="L6" s="2"/>
      <c r="M6" s="2"/>
      <c r="N6" s="2"/>
    </row>
    <row r="7" spans="1:14" s="1" customFormat="1" ht="15">
      <c r="A7" s="13"/>
      <c r="B7" s="13"/>
      <c r="C7" s="12" t="s">
        <v>86</v>
      </c>
      <c r="D7" s="12" t="s">
        <v>82</v>
      </c>
      <c r="E7" s="12" t="s">
        <v>82</v>
      </c>
      <c r="F7" s="12" t="s">
        <v>83</v>
      </c>
      <c r="G7" s="12" t="s">
        <v>83</v>
      </c>
      <c r="H7" s="13" t="s">
        <v>6</v>
      </c>
      <c r="I7" s="2"/>
      <c r="J7" s="2"/>
      <c r="K7" s="2"/>
      <c r="L7" s="2"/>
      <c r="M7" s="2"/>
      <c r="N7" s="2"/>
    </row>
    <row r="8" spans="1:14" s="15" customFormat="1" ht="14.25">
      <c r="A8" s="15" t="s">
        <v>38</v>
      </c>
      <c r="B8" s="15" t="s">
        <v>37</v>
      </c>
      <c r="C8" s="23">
        <v>0</v>
      </c>
      <c r="D8" s="16">
        <v>1</v>
      </c>
      <c r="E8" s="28">
        <f>PRODUCT(C8,D8)</f>
        <v>0</v>
      </c>
      <c r="F8" s="28">
        <f>PRODUCT(E8,H5)</f>
        <v>0</v>
      </c>
      <c r="G8" s="19">
        <v>0</v>
      </c>
      <c r="H8" s="25">
        <f>PRODUCT(F8:G8)</f>
        <v>0</v>
      </c>
      <c r="I8" s="20"/>
      <c r="J8" s="20"/>
      <c r="K8" s="20"/>
      <c r="L8" s="20"/>
      <c r="M8" s="20"/>
      <c r="N8" s="20"/>
    </row>
    <row r="9" spans="1:14" s="15" customFormat="1" ht="14.25">
      <c r="A9" s="15" t="s">
        <v>39</v>
      </c>
      <c r="B9" s="15" t="s">
        <v>37</v>
      </c>
      <c r="C9" s="23">
        <v>0</v>
      </c>
      <c r="D9" s="16">
        <v>1</v>
      </c>
      <c r="E9" s="28">
        <f t="shared" ref="E9:E48" si="0">PRODUCT(C9,D9)</f>
        <v>0</v>
      </c>
      <c r="F9" s="28">
        <f>PRODUCT(E9,H5)</f>
        <v>0</v>
      </c>
      <c r="G9" s="19">
        <v>0</v>
      </c>
      <c r="H9" s="25">
        <f t="shared" ref="H9:H48" si="1">PRODUCT(F9:G9)</f>
        <v>0</v>
      </c>
      <c r="I9" s="20"/>
      <c r="J9" s="20"/>
      <c r="K9" s="20"/>
      <c r="L9" s="20"/>
      <c r="M9" s="20"/>
      <c r="N9" s="20"/>
    </row>
    <row r="10" spans="1:14" s="15" customFormat="1" ht="14.25">
      <c r="A10" s="15" t="s">
        <v>40</v>
      </c>
      <c r="B10" s="15" t="s">
        <v>37</v>
      </c>
      <c r="C10" s="23">
        <v>0</v>
      </c>
      <c r="D10" s="16">
        <v>2</v>
      </c>
      <c r="E10" s="28">
        <f t="shared" si="0"/>
        <v>0</v>
      </c>
      <c r="F10" s="28">
        <f>PRODUCT(E10,H5)</f>
        <v>0</v>
      </c>
      <c r="G10" s="19">
        <v>0</v>
      </c>
      <c r="H10" s="25">
        <f t="shared" si="1"/>
        <v>0</v>
      </c>
      <c r="I10" s="20"/>
      <c r="J10" s="20"/>
      <c r="K10" s="20"/>
      <c r="L10" s="20"/>
      <c r="M10" s="20"/>
      <c r="N10" s="20"/>
    </row>
    <row r="11" spans="1:14" s="15" customFormat="1" ht="14.25">
      <c r="A11" s="15" t="s">
        <v>41</v>
      </c>
      <c r="B11" s="15" t="s">
        <v>37</v>
      </c>
      <c r="C11" s="23">
        <v>0</v>
      </c>
      <c r="D11" s="16">
        <v>1</v>
      </c>
      <c r="E11" s="28">
        <f t="shared" si="0"/>
        <v>0</v>
      </c>
      <c r="F11" s="28">
        <f>PRODUCT(E11,H5)</f>
        <v>0</v>
      </c>
      <c r="G11" s="19">
        <v>0</v>
      </c>
      <c r="H11" s="25">
        <f t="shared" si="1"/>
        <v>0</v>
      </c>
      <c r="I11" s="20"/>
      <c r="J11" s="20"/>
      <c r="K11" s="20"/>
      <c r="L11" s="20"/>
      <c r="M11" s="20"/>
      <c r="N11" s="20"/>
    </row>
    <row r="12" spans="1:14" s="15" customFormat="1" ht="14.25">
      <c r="A12" s="15" t="s">
        <v>42</v>
      </c>
      <c r="B12" s="15" t="s">
        <v>37</v>
      </c>
      <c r="C12" s="23">
        <v>0</v>
      </c>
      <c r="D12" s="16">
        <v>1</v>
      </c>
      <c r="E12" s="28">
        <f t="shared" si="0"/>
        <v>0</v>
      </c>
      <c r="F12" s="28">
        <f>PRODUCT(E12,H5)</f>
        <v>0</v>
      </c>
      <c r="G12" s="19">
        <v>0</v>
      </c>
      <c r="H12" s="25">
        <f t="shared" si="1"/>
        <v>0</v>
      </c>
      <c r="I12" s="20"/>
      <c r="J12" s="20"/>
      <c r="K12" s="20"/>
      <c r="L12" s="20"/>
      <c r="M12" s="20"/>
      <c r="N12" s="20"/>
    </row>
    <row r="13" spans="1:14" s="15" customFormat="1" ht="14.25">
      <c r="A13" s="15" t="s">
        <v>44</v>
      </c>
      <c r="B13" s="15" t="s">
        <v>43</v>
      </c>
      <c r="C13" s="23">
        <v>0</v>
      </c>
      <c r="D13" s="16">
        <v>1</v>
      </c>
      <c r="E13" s="28">
        <f t="shared" si="0"/>
        <v>0</v>
      </c>
      <c r="F13" s="28">
        <f>PRODUCT(E13,H5)</f>
        <v>0</v>
      </c>
      <c r="G13" s="19">
        <v>0</v>
      </c>
      <c r="H13" s="25">
        <f t="shared" si="1"/>
        <v>0</v>
      </c>
      <c r="I13" s="20"/>
      <c r="J13" s="20"/>
      <c r="K13" s="20"/>
      <c r="L13" s="20"/>
      <c r="M13" s="20"/>
      <c r="N13" s="20"/>
    </row>
    <row r="14" spans="1:14" s="15" customFormat="1" ht="14.25">
      <c r="A14" s="15" t="s">
        <v>45</v>
      </c>
      <c r="B14" s="15" t="s">
        <v>43</v>
      </c>
      <c r="C14" s="23">
        <v>0</v>
      </c>
      <c r="D14" s="16">
        <v>2</v>
      </c>
      <c r="E14" s="28">
        <f t="shared" si="0"/>
        <v>0</v>
      </c>
      <c r="F14" s="28">
        <f>PRODUCT(E14,H5)</f>
        <v>0</v>
      </c>
      <c r="G14" s="19">
        <v>0</v>
      </c>
      <c r="H14" s="25">
        <f t="shared" si="1"/>
        <v>0</v>
      </c>
      <c r="I14" s="20"/>
      <c r="J14" s="20"/>
      <c r="K14" s="20"/>
      <c r="L14" s="20"/>
      <c r="M14" s="20"/>
      <c r="N14" s="20"/>
    </row>
    <row r="15" spans="1:14" s="15" customFormat="1" ht="14.25">
      <c r="A15" s="15" t="s">
        <v>46</v>
      </c>
      <c r="B15" s="15" t="s">
        <v>43</v>
      </c>
      <c r="C15" s="23">
        <v>0</v>
      </c>
      <c r="D15" s="16">
        <v>1</v>
      </c>
      <c r="E15" s="28">
        <f t="shared" si="0"/>
        <v>0</v>
      </c>
      <c r="F15" s="28">
        <f>PRODUCT(E15,H5)</f>
        <v>0</v>
      </c>
      <c r="G15" s="19">
        <v>0</v>
      </c>
      <c r="H15" s="25">
        <f t="shared" si="1"/>
        <v>0</v>
      </c>
      <c r="I15" s="20"/>
      <c r="J15" s="20"/>
      <c r="K15" s="20"/>
      <c r="L15" s="20"/>
      <c r="M15" s="20"/>
      <c r="N15" s="20"/>
    </row>
    <row r="16" spans="1:14" s="15" customFormat="1" ht="14.25">
      <c r="A16" s="15" t="s">
        <v>47</v>
      </c>
      <c r="B16" s="15" t="s">
        <v>43</v>
      </c>
      <c r="C16" s="23">
        <v>0</v>
      </c>
      <c r="D16" s="16">
        <v>1</v>
      </c>
      <c r="E16" s="28">
        <f t="shared" si="0"/>
        <v>0</v>
      </c>
      <c r="F16" s="28">
        <f>PRODUCT(E16,H5)</f>
        <v>0</v>
      </c>
      <c r="G16" s="19">
        <v>0</v>
      </c>
      <c r="H16" s="25">
        <f t="shared" si="1"/>
        <v>0</v>
      </c>
      <c r="I16" s="20"/>
      <c r="J16" s="20"/>
      <c r="K16" s="20"/>
      <c r="L16" s="20"/>
      <c r="M16" s="20"/>
      <c r="N16" s="20"/>
    </row>
    <row r="17" spans="1:14" s="15" customFormat="1" ht="14.25">
      <c r="A17" s="15" t="s">
        <v>48</v>
      </c>
      <c r="B17" s="15" t="s">
        <v>43</v>
      </c>
      <c r="C17" s="23">
        <v>0</v>
      </c>
      <c r="D17" s="16">
        <v>1</v>
      </c>
      <c r="E17" s="28">
        <f t="shared" si="0"/>
        <v>0</v>
      </c>
      <c r="F17" s="28">
        <f>PRODUCT(E17,H5)</f>
        <v>0</v>
      </c>
      <c r="G17" s="19">
        <v>0</v>
      </c>
      <c r="H17" s="25">
        <f t="shared" si="1"/>
        <v>0</v>
      </c>
      <c r="I17" s="20"/>
      <c r="J17" s="20"/>
      <c r="K17" s="20"/>
      <c r="L17" s="20"/>
      <c r="M17" s="20"/>
      <c r="N17" s="20"/>
    </row>
    <row r="18" spans="1:14" s="15" customFormat="1" ht="14.25">
      <c r="A18" s="15" t="s">
        <v>49</v>
      </c>
      <c r="B18" s="15" t="s">
        <v>43</v>
      </c>
      <c r="C18" s="23">
        <v>0</v>
      </c>
      <c r="D18" s="16">
        <v>1</v>
      </c>
      <c r="E18" s="28">
        <f t="shared" si="0"/>
        <v>0</v>
      </c>
      <c r="F18" s="28">
        <f>PRODUCT(E18,H5)</f>
        <v>0</v>
      </c>
      <c r="G18" s="19">
        <v>0</v>
      </c>
      <c r="H18" s="25">
        <f t="shared" si="1"/>
        <v>0</v>
      </c>
      <c r="I18" s="20"/>
      <c r="J18" s="20"/>
      <c r="K18" s="20"/>
      <c r="L18" s="20"/>
      <c r="M18" s="20"/>
      <c r="N18" s="20"/>
    </row>
    <row r="19" spans="1:14" s="15" customFormat="1" ht="14.25">
      <c r="A19" s="15" t="s">
        <v>50</v>
      </c>
      <c r="B19" s="15" t="s">
        <v>43</v>
      </c>
      <c r="C19" s="23">
        <v>0</v>
      </c>
      <c r="D19" s="16">
        <v>1</v>
      </c>
      <c r="E19" s="28">
        <f t="shared" si="0"/>
        <v>0</v>
      </c>
      <c r="F19" s="28">
        <f>PRODUCT(E19,H5)</f>
        <v>0</v>
      </c>
      <c r="G19" s="19">
        <v>0</v>
      </c>
      <c r="H19" s="25">
        <f t="shared" si="1"/>
        <v>0</v>
      </c>
      <c r="I19" s="20"/>
      <c r="J19" s="20"/>
      <c r="K19" s="20"/>
      <c r="L19" s="20"/>
      <c r="M19" s="20"/>
      <c r="N19" s="20"/>
    </row>
    <row r="20" spans="1:14" s="15" customFormat="1" ht="14.25">
      <c r="A20" s="15" t="s">
        <v>51</v>
      </c>
      <c r="B20" s="15" t="s">
        <v>43</v>
      </c>
      <c r="C20" s="23">
        <v>0</v>
      </c>
      <c r="D20" s="16">
        <v>2</v>
      </c>
      <c r="E20" s="28">
        <f t="shared" si="0"/>
        <v>0</v>
      </c>
      <c r="F20" s="28">
        <f>PRODUCT(E20,H5)</f>
        <v>0</v>
      </c>
      <c r="G20" s="19">
        <v>0</v>
      </c>
      <c r="H20" s="25">
        <f t="shared" si="1"/>
        <v>0</v>
      </c>
      <c r="I20" s="20"/>
      <c r="J20" s="20"/>
      <c r="K20" s="20"/>
      <c r="L20" s="20"/>
      <c r="M20" s="20"/>
      <c r="N20" s="20"/>
    </row>
    <row r="21" spans="1:14" s="15" customFormat="1" ht="14.25">
      <c r="A21" s="15" t="s">
        <v>52</v>
      </c>
      <c r="B21" s="15" t="s">
        <v>43</v>
      </c>
      <c r="C21" s="23">
        <v>0</v>
      </c>
      <c r="D21" s="16">
        <v>1</v>
      </c>
      <c r="E21" s="28">
        <f t="shared" si="0"/>
        <v>0</v>
      </c>
      <c r="F21" s="28">
        <f>PRODUCT(E21,H5)</f>
        <v>0</v>
      </c>
      <c r="G21" s="19">
        <v>0</v>
      </c>
      <c r="H21" s="25">
        <f t="shared" si="1"/>
        <v>0</v>
      </c>
      <c r="I21" s="20"/>
      <c r="J21" s="20"/>
      <c r="K21" s="20"/>
      <c r="L21" s="20"/>
      <c r="M21" s="20"/>
      <c r="N21" s="20"/>
    </row>
    <row r="22" spans="1:14" s="15" customFormat="1" ht="14.25">
      <c r="A22" s="15" t="s">
        <v>53</v>
      </c>
      <c r="B22" s="15" t="s">
        <v>43</v>
      </c>
      <c r="C22" s="23">
        <v>0</v>
      </c>
      <c r="D22" s="16">
        <v>1</v>
      </c>
      <c r="E22" s="28">
        <f t="shared" si="0"/>
        <v>0</v>
      </c>
      <c r="F22" s="28">
        <f>PRODUCT(E22,H5)</f>
        <v>0</v>
      </c>
      <c r="G22" s="19">
        <v>0</v>
      </c>
      <c r="H22" s="25">
        <f t="shared" si="1"/>
        <v>0</v>
      </c>
      <c r="I22" s="20"/>
      <c r="J22" s="20"/>
      <c r="K22" s="20"/>
      <c r="L22" s="20"/>
      <c r="M22" s="20"/>
      <c r="N22" s="20"/>
    </row>
    <row r="23" spans="1:14" s="15" customFormat="1" ht="14.25">
      <c r="A23" s="15" t="s">
        <v>55</v>
      </c>
      <c r="B23" s="15" t="s">
        <v>54</v>
      </c>
      <c r="C23" s="23">
        <v>0</v>
      </c>
      <c r="D23" s="16">
        <v>2</v>
      </c>
      <c r="E23" s="28">
        <f t="shared" si="0"/>
        <v>0</v>
      </c>
      <c r="F23" s="28">
        <f>PRODUCT(E23,H5)</f>
        <v>0</v>
      </c>
      <c r="G23" s="19">
        <v>0</v>
      </c>
      <c r="H23" s="25">
        <f t="shared" si="1"/>
        <v>0</v>
      </c>
      <c r="I23" s="20"/>
      <c r="J23" s="20"/>
      <c r="K23" s="20"/>
      <c r="L23" s="20"/>
      <c r="M23" s="20"/>
      <c r="N23" s="20"/>
    </row>
    <row r="24" spans="1:14" s="15" customFormat="1" ht="14.25">
      <c r="A24" s="15" t="s">
        <v>56</v>
      </c>
      <c r="B24" s="15" t="s">
        <v>54</v>
      </c>
      <c r="C24" s="23">
        <v>0</v>
      </c>
      <c r="D24" s="16">
        <v>1</v>
      </c>
      <c r="E24" s="28">
        <f t="shared" si="0"/>
        <v>0</v>
      </c>
      <c r="F24" s="28">
        <f>PRODUCT(E24,H5)</f>
        <v>0</v>
      </c>
      <c r="G24" s="19">
        <v>0</v>
      </c>
      <c r="H24" s="25">
        <f t="shared" si="1"/>
        <v>0</v>
      </c>
      <c r="I24" s="20"/>
      <c r="J24" s="20"/>
      <c r="K24" s="20"/>
      <c r="L24" s="20"/>
      <c r="M24" s="20"/>
      <c r="N24" s="20"/>
    </row>
    <row r="25" spans="1:14" s="15" customFormat="1" ht="14.25">
      <c r="A25" s="15" t="s">
        <v>57</v>
      </c>
      <c r="B25" s="15" t="s">
        <v>54</v>
      </c>
      <c r="C25" s="23">
        <v>0</v>
      </c>
      <c r="D25" s="16">
        <v>2</v>
      </c>
      <c r="E25" s="28">
        <f t="shared" si="0"/>
        <v>0</v>
      </c>
      <c r="F25" s="28">
        <f>PRODUCT(E25,H5)</f>
        <v>0</v>
      </c>
      <c r="G25" s="19">
        <v>0</v>
      </c>
      <c r="H25" s="25">
        <f t="shared" si="1"/>
        <v>0</v>
      </c>
      <c r="I25" s="20"/>
      <c r="J25" s="20"/>
      <c r="K25" s="20"/>
      <c r="L25" s="20"/>
      <c r="M25" s="20"/>
      <c r="N25" s="20"/>
    </row>
    <row r="26" spans="1:14" s="15" customFormat="1" ht="14.25">
      <c r="A26" s="15" t="s">
        <v>58</v>
      </c>
      <c r="B26" s="15" t="s">
        <v>54</v>
      </c>
      <c r="C26" s="23">
        <v>0</v>
      </c>
      <c r="D26" s="16">
        <v>1</v>
      </c>
      <c r="E26" s="28">
        <f t="shared" si="0"/>
        <v>0</v>
      </c>
      <c r="F26" s="28">
        <f>PRODUCT(E26,H5)</f>
        <v>0</v>
      </c>
      <c r="G26" s="19">
        <v>0</v>
      </c>
      <c r="H26" s="25">
        <f t="shared" si="1"/>
        <v>0</v>
      </c>
      <c r="I26" s="20"/>
      <c r="J26" s="20"/>
      <c r="K26" s="20"/>
      <c r="L26" s="20"/>
      <c r="M26" s="20"/>
      <c r="N26" s="20"/>
    </row>
    <row r="27" spans="1:14" s="15" customFormat="1" ht="14.25">
      <c r="A27" s="15" t="s">
        <v>59</v>
      </c>
      <c r="B27" s="15" t="s">
        <v>54</v>
      </c>
      <c r="C27" s="23">
        <v>0</v>
      </c>
      <c r="D27" s="16">
        <v>1.5</v>
      </c>
      <c r="E27" s="28">
        <f t="shared" si="0"/>
        <v>0</v>
      </c>
      <c r="F27" s="28">
        <f>PRODUCT(E27,H5)</f>
        <v>0</v>
      </c>
      <c r="G27" s="19">
        <v>0</v>
      </c>
      <c r="H27" s="25">
        <f t="shared" si="1"/>
        <v>0</v>
      </c>
      <c r="I27" s="20"/>
      <c r="J27" s="20"/>
      <c r="K27" s="20"/>
      <c r="L27" s="20"/>
      <c r="M27" s="20"/>
      <c r="N27" s="20"/>
    </row>
    <row r="28" spans="1:14" s="15" customFormat="1" ht="14.25">
      <c r="A28" s="15" t="s">
        <v>60</v>
      </c>
      <c r="B28" s="15" t="s">
        <v>54</v>
      </c>
      <c r="C28" s="23">
        <v>0</v>
      </c>
      <c r="D28" s="16">
        <v>1</v>
      </c>
      <c r="E28" s="28">
        <f t="shared" si="0"/>
        <v>0</v>
      </c>
      <c r="F28" s="28">
        <f>PRODUCT(E28,H5)</f>
        <v>0</v>
      </c>
      <c r="G28" s="19">
        <v>0</v>
      </c>
      <c r="H28" s="25">
        <f t="shared" si="1"/>
        <v>0</v>
      </c>
      <c r="I28" s="20"/>
      <c r="J28" s="20"/>
      <c r="K28" s="20"/>
      <c r="L28" s="20"/>
      <c r="M28" s="20"/>
      <c r="N28" s="20"/>
    </row>
    <row r="29" spans="1:14" s="15" customFormat="1" ht="14.25">
      <c r="A29" s="15" t="s">
        <v>61</v>
      </c>
      <c r="B29" s="15" t="s">
        <v>54</v>
      </c>
      <c r="C29" s="23">
        <v>0</v>
      </c>
      <c r="D29" s="16">
        <v>3</v>
      </c>
      <c r="E29" s="28">
        <f t="shared" si="0"/>
        <v>0</v>
      </c>
      <c r="F29" s="28">
        <f>PRODUCT(E29,H5)</f>
        <v>0</v>
      </c>
      <c r="G29" s="19">
        <v>0</v>
      </c>
      <c r="H29" s="25">
        <f t="shared" si="1"/>
        <v>0</v>
      </c>
      <c r="I29" s="20"/>
      <c r="J29" s="20"/>
      <c r="K29" s="20"/>
      <c r="L29" s="20"/>
      <c r="M29" s="20"/>
      <c r="N29" s="20"/>
    </row>
    <row r="30" spans="1:14" s="15" customFormat="1" ht="14.25">
      <c r="A30" s="15" t="s">
        <v>62</v>
      </c>
      <c r="B30" s="15" t="s">
        <v>54</v>
      </c>
      <c r="C30" s="23">
        <v>0</v>
      </c>
      <c r="D30" s="16">
        <v>1</v>
      </c>
      <c r="E30" s="28">
        <f t="shared" si="0"/>
        <v>0</v>
      </c>
      <c r="F30" s="28">
        <f>PRODUCT(E30,H5)</f>
        <v>0</v>
      </c>
      <c r="G30" s="19">
        <v>0</v>
      </c>
      <c r="H30" s="25">
        <f t="shared" si="1"/>
        <v>0</v>
      </c>
      <c r="I30" s="20"/>
      <c r="J30" s="20"/>
      <c r="K30" s="20"/>
      <c r="L30" s="20"/>
      <c r="M30" s="20"/>
      <c r="N30" s="20"/>
    </row>
    <row r="31" spans="1:14" s="15" customFormat="1" ht="14.25">
      <c r="A31" s="15" t="s">
        <v>130</v>
      </c>
      <c r="B31" s="15" t="s">
        <v>54</v>
      </c>
      <c r="C31" s="23">
        <v>0</v>
      </c>
      <c r="D31" s="16">
        <v>4</v>
      </c>
      <c r="E31" s="28">
        <f t="shared" si="0"/>
        <v>0</v>
      </c>
      <c r="F31" s="28">
        <f>PRODUCT(E31,H6)</f>
        <v>0</v>
      </c>
      <c r="G31" s="19">
        <v>0</v>
      </c>
      <c r="H31" s="25">
        <f t="shared" si="1"/>
        <v>0</v>
      </c>
      <c r="I31" s="20"/>
      <c r="J31" s="20"/>
      <c r="K31" s="20"/>
      <c r="L31" s="20"/>
      <c r="M31" s="20"/>
      <c r="N31" s="20"/>
    </row>
    <row r="32" spans="1:14" s="15" customFormat="1" ht="14.25">
      <c r="A32" s="15" t="s">
        <v>64</v>
      </c>
      <c r="B32" s="15" t="s">
        <v>63</v>
      </c>
      <c r="C32" s="23">
        <v>0</v>
      </c>
      <c r="D32" s="16">
        <v>2</v>
      </c>
      <c r="E32" s="28">
        <f t="shared" si="0"/>
        <v>0</v>
      </c>
      <c r="F32" s="28">
        <f>PRODUCT(E32,H5)</f>
        <v>0</v>
      </c>
      <c r="G32" s="19">
        <v>0</v>
      </c>
      <c r="H32" s="25">
        <f t="shared" si="1"/>
        <v>0</v>
      </c>
      <c r="I32" s="20"/>
      <c r="J32" s="20"/>
      <c r="K32" s="20"/>
      <c r="L32" s="20"/>
      <c r="M32" s="20"/>
      <c r="N32" s="20"/>
    </row>
    <row r="33" spans="1:14" s="15" customFormat="1" ht="14.25">
      <c r="A33" s="15" t="s">
        <v>65</v>
      </c>
      <c r="B33" s="15" t="s">
        <v>63</v>
      </c>
      <c r="C33" s="23">
        <v>0</v>
      </c>
      <c r="D33" s="16">
        <v>1</v>
      </c>
      <c r="E33" s="28">
        <f t="shared" si="0"/>
        <v>0</v>
      </c>
      <c r="F33" s="28">
        <f>PRODUCT(E33,H5)</f>
        <v>0</v>
      </c>
      <c r="G33" s="19">
        <v>0</v>
      </c>
      <c r="H33" s="25">
        <f t="shared" si="1"/>
        <v>0</v>
      </c>
      <c r="I33" s="20"/>
      <c r="J33" s="20"/>
      <c r="K33" s="20"/>
      <c r="L33" s="20"/>
      <c r="M33" s="20"/>
      <c r="N33" s="20"/>
    </row>
    <row r="34" spans="1:14" s="15" customFormat="1" ht="14.25">
      <c r="A34" s="15" t="s">
        <v>66</v>
      </c>
      <c r="B34" s="15" t="s">
        <v>63</v>
      </c>
      <c r="C34" s="23">
        <v>0</v>
      </c>
      <c r="D34" s="16">
        <v>1</v>
      </c>
      <c r="E34" s="28">
        <f t="shared" si="0"/>
        <v>0</v>
      </c>
      <c r="F34" s="28">
        <f>PRODUCT(E34,H5)</f>
        <v>0</v>
      </c>
      <c r="G34" s="19">
        <v>0</v>
      </c>
      <c r="H34" s="25">
        <f t="shared" si="1"/>
        <v>0</v>
      </c>
      <c r="I34" s="20"/>
      <c r="J34" s="20"/>
      <c r="K34" s="20"/>
      <c r="L34" s="20"/>
      <c r="M34" s="20"/>
      <c r="N34" s="20"/>
    </row>
    <row r="35" spans="1:14" s="15" customFormat="1" ht="14.25">
      <c r="A35" s="15" t="s">
        <v>67</v>
      </c>
      <c r="B35" s="15" t="s">
        <v>63</v>
      </c>
      <c r="C35" s="23">
        <v>0</v>
      </c>
      <c r="D35" s="16">
        <v>1</v>
      </c>
      <c r="E35" s="28">
        <f t="shared" si="0"/>
        <v>0</v>
      </c>
      <c r="F35" s="28">
        <f>PRODUCT(E35,H5)</f>
        <v>0</v>
      </c>
      <c r="G35" s="19">
        <v>0</v>
      </c>
      <c r="H35" s="25">
        <f t="shared" si="1"/>
        <v>0</v>
      </c>
      <c r="I35" s="20"/>
      <c r="J35" s="20"/>
      <c r="K35" s="20"/>
      <c r="L35" s="20"/>
      <c r="M35" s="20"/>
      <c r="N35" s="20"/>
    </row>
    <row r="36" spans="1:14" s="15" customFormat="1" ht="14.25">
      <c r="A36" s="15" t="s">
        <v>68</v>
      </c>
      <c r="B36" s="15" t="s">
        <v>63</v>
      </c>
      <c r="C36" s="23">
        <v>0</v>
      </c>
      <c r="D36" s="16">
        <v>1</v>
      </c>
      <c r="E36" s="28">
        <f t="shared" si="0"/>
        <v>0</v>
      </c>
      <c r="F36" s="28">
        <f>PRODUCT(E36,H5)</f>
        <v>0</v>
      </c>
      <c r="G36" s="19">
        <v>0</v>
      </c>
      <c r="H36" s="25">
        <f t="shared" si="1"/>
        <v>0</v>
      </c>
      <c r="I36" s="20"/>
      <c r="J36" s="20"/>
      <c r="K36" s="20"/>
      <c r="L36" s="20"/>
      <c r="M36" s="20"/>
      <c r="N36" s="20"/>
    </row>
    <row r="37" spans="1:14" s="15" customFormat="1" ht="14.25">
      <c r="A37" s="15" t="s">
        <v>69</v>
      </c>
      <c r="B37" s="15" t="s">
        <v>63</v>
      </c>
      <c r="C37" s="23">
        <v>0</v>
      </c>
      <c r="D37" s="16">
        <v>1</v>
      </c>
      <c r="E37" s="28">
        <f t="shared" si="0"/>
        <v>0</v>
      </c>
      <c r="F37" s="28">
        <f>PRODUCT(E37,H5)</f>
        <v>0</v>
      </c>
      <c r="G37" s="19">
        <v>0</v>
      </c>
      <c r="H37" s="25">
        <f t="shared" si="1"/>
        <v>0</v>
      </c>
      <c r="I37" s="20"/>
      <c r="J37" s="20"/>
      <c r="K37" s="20"/>
      <c r="L37" s="20"/>
      <c r="M37" s="20"/>
      <c r="N37" s="20"/>
    </row>
    <row r="38" spans="1:14" s="15" customFormat="1" ht="14.25">
      <c r="A38" s="15" t="s">
        <v>71</v>
      </c>
      <c r="B38" s="15" t="s">
        <v>70</v>
      </c>
      <c r="C38" s="23">
        <v>0</v>
      </c>
      <c r="D38" s="16">
        <v>0.5</v>
      </c>
      <c r="E38" s="28">
        <f t="shared" si="0"/>
        <v>0</v>
      </c>
      <c r="F38" s="28">
        <f>PRODUCT(E38,H5)</f>
        <v>0</v>
      </c>
      <c r="G38" s="19">
        <v>0</v>
      </c>
      <c r="H38" s="25">
        <f t="shared" si="1"/>
        <v>0</v>
      </c>
      <c r="I38" s="20"/>
      <c r="J38" s="20"/>
      <c r="K38" s="20"/>
      <c r="L38" s="20"/>
      <c r="M38" s="20"/>
      <c r="N38" s="20"/>
    </row>
    <row r="39" spans="1:14" s="15" customFormat="1" ht="14.25">
      <c r="A39" s="15" t="s">
        <v>72</v>
      </c>
      <c r="B39" s="15" t="s">
        <v>70</v>
      </c>
      <c r="C39" s="23">
        <v>0</v>
      </c>
      <c r="D39" s="16">
        <v>1</v>
      </c>
      <c r="E39" s="28">
        <f t="shared" si="0"/>
        <v>0</v>
      </c>
      <c r="F39" s="28">
        <f>PRODUCT(E39,H5)</f>
        <v>0</v>
      </c>
      <c r="G39" s="19">
        <v>0</v>
      </c>
      <c r="H39" s="25">
        <f t="shared" si="1"/>
        <v>0</v>
      </c>
      <c r="I39" s="20"/>
      <c r="J39" s="20"/>
      <c r="K39" s="20"/>
      <c r="L39" s="20"/>
      <c r="M39" s="20"/>
      <c r="N39" s="20"/>
    </row>
    <row r="40" spans="1:14" s="15" customFormat="1" ht="14.25">
      <c r="A40" s="15" t="s">
        <v>73</v>
      </c>
      <c r="B40" s="15" t="s">
        <v>70</v>
      </c>
      <c r="C40" s="23">
        <v>0</v>
      </c>
      <c r="D40" s="16">
        <v>1</v>
      </c>
      <c r="E40" s="28">
        <f t="shared" si="0"/>
        <v>0</v>
      </c>
      <c r="F40" s="28">
        <f>PRODUCT(E40,H5)</f>
        <v>0</v>
      </c>
      <c r="G40" s="19">
        <v>0</v>
      </c>
      <c r="H40" s="25">
        <f t="shared" si="1"/>
        <v>0</v>
      </c>
      <c r="I40" s="20"/>
      <c r="J40" s="20"/>
      <c r="K40" s="20"/>
      <c r="L40" s="20"/>
      <c r="M40" s="20"/>
      <c r="N40" s="20"/>
    </row>
    <row r="41" spans="1:14" s="15" customFormat="1" ht="14.25">
      <c r="A41" s="15" t="s">
        <v>74</v>
      </c>
      <c r="B41" s="15" t="s">
        <v>70</v>
      </c>
      <c r="C41" s="23">
        <v>0</v>
      </c>
      <c r="D41" s="16">
        <v>1</v>
      </c>
      <c r="E41" s="28">
        <f t="shared" si="0"/>
        <v>0</v>
      </c>
      <c r="F41" s="28">
        <f>PRODUCT(E41,H5)</f>
        <v>0</v>
      </c>
      <c r="G41" s="19">
        <v>0</v>
      </c>
      <c r="H41" s="25">
        <f t="shared" si="1"/>
        <v>0</v>
      </c>
      <c r="I41" s="20"/>
      <c r="J41" s="20"/>
      <c r="K41" s="20"/>
      <c r="L41" s="20"/>
      <c r="M41" s="20"/>
      <c r="N41" s="20"/>
    </row>
    <row r="42" spans="1:14" s="15" customFormat="1" ht="14.25">
      <c r="A42" s="15" t="s">
        <v>75</v>
      </c>
      <c r="B42" s="15" t="s">
        <v>70</v>
      </c>
      <c r="C42" s="23">
        <v>0</v>
      </c>
      <c r="D42" s="16">
        <v>1</v>
      </c>
      <c r="E42" s="28">
        <f t="shared" si="0"/>
        <v>0</v>
      </c>
      <c r="F42" s="28">
        <f>PRODUCT(E42,H5)</f>
        <v>0</v>
      </c>
      <c r="G42" s="19">
        <v>0</v>
      </c>
      <c r="H42" s="25">
        <f t="shared" si="1"/>
        <v>0</v>
      </c>
      <c r="I42" s="20"/>
      <c r="J42" s="20"/>
      <c r="K42" s="20"/>
      <c r="L42" s="20"/>
      <c r="M42" s="20"/>
      <c r="N42" s="20"/>
    </row>
    <row r="43" spans="1:14" s="14" customFormat="1" ht="14.25">
      <c r="A43" s="14" t="s">
        <v>131</v>
      </c>
      <c r="B43" s="15" t="s">
        <v>70</v>
      </c>
      <c r="C43" s="23">
        <v>0</v>
      </c>
      <c r="D43" s="21">
        <v>4</v>
      </c>
      <c r="E43" s="28">
        <f t="shared" si="0"/>
        <v>0</v>
      </c>
      <c r="F43" s="28">
        <f>PRODUCT(E43,H5)</f>
        <v>0</v>
      </c>
      <c r="G43" s="19">
        <v>0</v>
      </c>
      <c r="H43" s="25">
        <f t="shared" si="1"/>
        <v>0</v>
      </c>
      <c r="I43" s="18"/>
      <c r="J43" s="18"/>
      <c r="K43" s="18"/>
      <c r="L43" s="18"/>
      <c r="M43" s="18"/>
      <c r="N43" s="18"/>
    </row>
    <row r="44" spans="1:14" s="14" customFormat="1" ht="14.25">
      <c r="A44" s="17" t="s">
        <v>79</v>
      </c>
      <c r="C44" s="23">
        <v>0</v>
      </c>
      <c r="D44" s="21"/>
      <c r="E44" s="28">
        <f t="shared" si="0"/>
        <v>0</v>
      </c>
      <c r="F44" s="28">
        <f>PRODUCT(E44,H5)</f>
        <v>0</v>
      </c>
      <c r="G44" s="19">
        <v>0</v>
      </c>
      <c r="H44" s="25">
        <f t="shared" si="1"/>
        <v>0</v>
      </c>
      <c r="I44" s="18"/>
      <c r="J44" s="18"/>
      <c r="K44" s="18"/>
      <c r="L44" s="18"/>
      <c r="M44" s="18"/>
      <c r="N44" s="18"/>
    </row>
    <row r="45" spans="1:14" s="14" customFormat="1" ht="14.25">
      <c r="C45" s="23">
        <v>0</v>
      </c>
      <c r="D45" s="21"/>
      <c r="E45" s="28">
        <f t="shared" si="0"/>
        <v>0</v>
      </c>
      <c r="F45" s="28">
        <f>PRODUCT(E45,H3)</f>
        <v>0</v>
      </c>
      <c r="G45" s="19">
        <v>0</v>
      </c>
      <c r="H45" s="25">
        <f t="shared" si="1"/>
        <v>0</v>
      </c>
      <c r="I45" s="18"/>
      <c r="J45" s="18"/>
      <c r="K45" s="18"/>
      <c r="L45" s="18"/>
      <c r="M45" s="18"/>
      <c r="N45" s="18"/>
    </row>
    <row r="46" spans="1:14" s="14" customFormat="1" ht="14.25">
      <c r="C46" s="23">
        <v>0</v>
      </c>
      <c r="D46" s="21"/>
      <c r="E46" s="28">
        <f t="shared" si="0"/>
        <v>0</v>
      </c>
      <c r="F46" s="28">
        <f>PRODUCT(E46,H4)</f>
        <v>0</v>
      </c>
      <c r="G46" s="19">
        <v>0</v>
      </c>
      <c r="H46" s="25">
        <f t="shared" si="1"/>
        <v>0</v>
      </c>
      <c r="I46" s="18"/>
      <c r="J46" s="18"/>
      <c r="K46" s="18"/>
      <c r="L46" s="18"/>
      <c r="M46" s="18"/>
      <c r="N46" s="18"/>
    </row>
    <row r="47" spans="1:14" s="14" customFormat="1" ht="14.25">
      <c r="C47" s="23">
        <v>0</v>
      </c>
      <c r="D47" s="21"/>
      <c r="E47" s="28">
        <f t="shared" si="0"/>
        <v>0</v>
      </c>
      <c r="F47" s="28">
        <f>PRODUCT(E47,H5)</f>
        <v>0</v>
      </c>
      <c r="G47" s="19">
        <v>0</v>
      </c>
      <c r="H47" s="25">
        <f t="shared" si="1"/>
        <v>0</v>
      </c>
      <c r="I47" s="18"/>
      <c r="J47" s="18"/>
      <c r="K47" s="18"/>
      <c r="L47" s="18"/>
      <c r="M47" s="18"/>
      <c r="N47" s="18"/>
    </row>
    <row r="48" spans="1:14" s="14" customFormat="1" ht="15" thickBot="1">
      <c r="C48" s="23">
        <v>0</v>
      </c>
      <c r="D48" s="21"/>
      <c r="E48" s="28">
        <f t="shared" si="0"/>
        <v>0</v>
      </c>
      <c r="F48" s="28">
        <f>PRODUCT(E48,H5)</f>
        <v>0</v>
      </c>
      <c r="G48" s="19">
        <v>0</v>
      </c>
      <c r="H48" s="25">
        <f t="shared" si="1"/>
        <v>0</v>
      </c>
      <c r="I48" s="18"/>
      <c r="J48" s="18"/>
      <c r="K48" s="18"/>
      <c r="L48" s="18"/>
      <c r="M48" s="18"/>
      <c r="N48" s="18"/>
    </row>
    <row r="49" spans="1:14" s="14" customFormat="1" ht="13.5" thickBot="1">
      <c r="A49" s="18"/>
      <c r="B49" s="145" t="s">
        <v>132</v>
      </c>
      <c r="C49" s="145"/>
      <c r="D49" s="146"/>
      <c r="E49" s="29">
        <f>SUM(E8:E48)</f>
        <v>0</v>
      </c>
      <c r="F49" s="30">
        <f>SUM(F8:F48)</f>
        <v>0</v>
      </c>
      <c r="G49" s="18"/>
      <c r="H49" s="26"/>
      <c r="I49" s="18"/>
      <c r="J49" s="18"/>
      <c r="K49" s="18"/>
      <c r="L49" s="18"/>
      <c r="M49" s="18"/>
      <c r="N49" s="18"/>
    </row>
    <row r="50" spans="1:14" ht="15.75" thickBot="1">
      <c r="D50" s="143" t="s">
        <v>80</v>
      </c>
      <c r="E50" s="143"/>
      <c r="F50" s="143"/>
      <c r="G50" s="144"/>
      <c r="H50" s="27">
        <f>SUM(H8,H48)</f>
        <v>0</v>
      </c>
    </row>
  </sheetData>
  <mergeCells count="3">
    <mergeCell ref="F5:G5"/>
    <mergeCell ref="D50:G50"/>
    <mergeCell ref="B49:D49"/>
  </mergeCells>
  <phoneticPr fontId="0" type="noConversion"/>
  <pageMargins left="0.45" right="0.37" top="0.5" bottom="0.49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Page1</vt:lpstr>
      <vt:lpstr>Page2</vt:lpstr>
      <vt:lpstr>Grass Lbs</vt:lpstr>
      <vt:lpstr>Grass %</vt:lpstr>
      <vt:lpstr>Forbs</vt:lpstr>
      <vt:lpstr>Forbs!Print_Area</vt:lpstr>
      <vt:lpstr>'Grass %'!Print_Area</vt:lpstr>
      <vt:lpstr>'Grass Lbs'!Print_Area</vt:lpstr>
      <vt:lpstr>Page1!Print_Area</vt:lpstr>
      <vt:lpstr>Page2!Print_Area</vt:lpstr>
    </vt:vector>
  </TitlesOfParts>
  <Company>Compaq Computer Corp.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Oja</dc:creator>
  <cp:lastModifiedBy>Valued eMachines Customer</cp:lastModifiedBy>
  <cp:lastPrinted>2011-04-19T16:38:48Z</cp:lastPrinted>
  <dcterms:created xsi:type="dcterms:W3CDTF">2003-04-08T16:06:11Z</dcterms:created>
  <dcterms:modified xsi:type="dcterms:W3CDTF">2013-12-26T21:01:05Z</dcterms:modified>
</cp:coreProperties>
</file>